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zhang\Desktop\website update\cpe files\"/>
    </mc:Choice>
  </mc:AlternateContent>
  <bookViews>
    <workbookView xWindow="0" yWindow="450" windowWidth="28800" windowHeight="11700"/>
  </bookViews>
  <sheets>
    <sheet name="2019 CoC Scorecard Resul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C40" i="1"/>
  <c r="E40" i="1"/>
  <c r="G40" i="1"/>
  <c r="I40" i="1"/>
  <c r="K40" i="1"/>
  <c r="M40" i="1"/>
  <c r="O40" i="1"/>
  <c r="Q40" i="1"/>
  <c r="S40" i="1"/>
  <c r="U40" i="1"/>
  <c r="W40" i="1"/>
  <c r="Y40" i="1"/>
  <c r="AA40" i="1"/>
  <c r="AC40" i="1"/>
  <c r="AE40" i="1"/>
  <c r="AG40" i="1"/>
  <c r="AI40" i="1"/>
  <c r="AK40" i="1"/>
  <c r="AM40" i="1"/>
  <c r="AO40" i="1"/>
  <c r="AQ40" i="1"/>
  <c r="AS40" i="1"/>
  <c r="AU40" i="1"/>
  <c r="AW40" i="1"/>
  <c r="AY40" i="1"/>
  <c r="BA40" i="1"/>
  <c r="BC40" i="1"/>
  <c r="BE40" i="1"/>
  <c r="BG40" i="1"/>
  <c r="BI40" i="1"/>
  <c r="BK40" i="1"/>
  <c r="BM40" i="1"/>
  <c r="BO40" i="1"/>
</calcChain>
</file>

<file path=xl/sharedStrings.xml><?xml version="1.0" encoding="utf-8"?>
<sst xmlns="http://schemas.openxmlformats.org/spreadsheetml/2006/main" count="580" uniqueCount="110">
  <si>
    <t>* These projects had no data in this metric. The Homeless Clearinghouse voted to place them in Q3.</t>
  </si>
  <si>
    <t>Weighted Score</t>
  </si>
  <si>
    <t>TOTAL POINTS</t>
  </si>
  <si>
    <t>Applicant has at least 1 staff member regularly participating in at least 2 of the CoC Workgroups</t>
  </si>
  <si>
    <r>
      <t xml:space="preserve">Project's Data Quality: Start Info Timeliness </t>
    </r>
    <r>
      <rPr>
        <sz val="12"/>
        <color rgb="FFFF0000"/>
        <rFont val="Calibri"/>
        <family val="2"/>
        <scheme val="minor"/>
      </rPr>
      <t>(REMOVED)</t>
    </r>
  </si>
  <si>
    <r>
      <t xml:space="preserve">Project's Data Quality: Exit Destination </t>
    </r>
    <r>
      <rPr>
        <sz val="12"/>
        <color rgb="FFFF0000"/>
        <rFont val="Calibri"/>
        <family val="2"/>
        <scheme val="minor"/>
      </rPr>
      <t xml:space="preserve"> (REMOVED)</t>
    </r>
  </si>
  <si>
    <r>
      <t xml:space="preserve">Project's Data Quality: Personally Identifiable Information  </t>
    </r>
    <r>
      <rPr>
        <sz val="12"/>
        <color rgb="FFFF0000"/>
        <rFont val="Calibri"/>
        <family val="2"/>
        <scheme val="minor"/>
      </rPr>
      <t>(REMOVED)</t>
    </r>
  </si>
  <si>
    <t>Entered from street or other locations not meant for human habitation</t>
  </si>
  <si>
    <t>Participants are “hard to serve” as defined by 2 or more physical/mental health conditions at entry</t>
  </si>
  <si>
    <t>Participants are “hard to serve” as defined by no income at entry</t>
  </si>
  <si>
    <t>% of Persons Fleeing or Attempting to Flee Domestic Violence</t>
  </si>
  <si>
    <t>% of Parenting Youth ages 18-24 with Minor Children Served</t>
  </si>
  <si>
    <t>% of Families (HH w/ Minor Children) Served</t>
  </si>
  <si>
    <t>% of Youth ages 18-24 Served</t>
  </si>
  <si>
    <t>% of Veterans Served</t>
  </si>
  <si>
    <t xml:space="preserve"> </t>
  </si>
  <si>
    <r>
      <t xml:space="preserve">% of Chronically Homeless Persons Served </t>
    </r>
    <r>
      <rPr>
        <sz val="12"/>
        <color rgb="FFFF0000"/>
        <rFont val="Calibri"/>
        <family val="2"/>
        <scheme val="minor"/>
      </rPr>
      <t>(REMOVED)</t>
    </r>
  </si>
  <si>
    <t>-</t>
  </si>
  <si>
    <t>Successful Housing Match
HOUSING PROJECTS ONLY</t>
  </si>
  <si>
    <t>Match to Housed Time (Scattered Site projects)
HOUSING PROJECTS ONLY</t>
  </si>
  <si>
    <t>17b</t>
  </si>
  <si>
    <t>Match to Housed Time (Site-based projects)
HOUSING PROJECTS ONLY</t>
  </si>
  <si>
    <t>17a</t>
  </si>
  <si>
    <t>not available</t>
  </si>
  <si>
    <t>Project Cost Effectiveness</t>
  </si>
  <si>
    <t>Single Audit Results</t>
  </si>
  <si>
    <t>Monitoring Sanctions</t>
  </si>
  <si>
    <t>Completeness of Corrective Action Plan</t>
  </si>
  <si>
    <t>YES</t>
  </si>
  <si>
    <t>NO</t>
  </si>
  <si>
    <t>Yes</t>
  </si>
  <si>
    <t>No</t>
  </si>
  <si>
    <t>Did the project have the match required, per CoC regulations?</t>
  </si>
  <si>
    <t>Percent of CoC project funding expended for housing vs. supportive services.
PSH PROJECTS ONLY</t>
  </si>
  <si>
    <t>11b</t>
  </si>
  <si>
    <t>Percent of CoC project funding expended for housing vs. supportive services.
RRH PROJECTS ONLY</t>
  </si>
  <si>
    <t>11a</t>
  </si>
  <si>
    <t>In the project's most recently ended grant year, did the project have funds recaptured?</t>
  </si>
  <si>
    <t>Housing First / Low Barrier</t>
  </si>
  <si>
    <t>Utilization Rate on the night of the PIT Count (Scattered Site projects)</t>
  </si>
  <si>
    <t>8b</t>
  </si>
  <si>
    <t>Utilization Rate on the night of the PIT Count (Site-based projects)</t>
  </si>
  <si>
    <t>8a</t>
  </si>
  <si>
    <r>
      <t xml:space="preserve">Recidivism  </t>
    </r>
    <r>
      <rPr>
        <sz val="12"/>
        <color rgb="FFFF0000"/>
        <rFont val="Calibri"/>
        <family val="2"/>
        <scheme val="minor"/>
      </rPr>
      <t>(REMOVED, all project received 5 pts)</t>
    </r>
  </si>
  <si>
    <r>
      <t>Health Insurance: Annual FOR PSH ONLY</t>
    </r>
    <r>
      <rPr>
        <sz val="12"/>
        <color rgb="FFFF0000"/>
        <rFont val="Calibri"/>
        <family val="2"/>
        <scheme val="minor"/>
      </rPr>
      <t xml:space="preserve"> (REMOVED)</t>
    </r>
  </si>
  <si>
    <r>
      <t xml:space="preserve">Non-cash Benefits: Annual FOR PSH ONLY  </t>
    </r>
    <r>
      <rPr>
        <sz val="12"/>
        <color rgb="FFFF0000"/>
        <rFont val="Calibri"/>
        <family val="2"/>
        <scheme val="minor"/>
      </rPr>
      <t>(REMOVED)</t>
    </r>
  </si>
  <si>
    <r>
      <t xml:space="preserve">Income Earned  </t>
    </r>
    <r>
      <rPr>
        <sz val="12"/>
        <color rgb="FFFF0000"/>
        <rFont val="Calibri"/>
        <family val="2"/>
        <scheme val="minor"/>
      </rPr>
      <t>(REMOVED)</t>
    </r>
  </si>
  <si>
    <r>
      <t xml:space="preserve">Income Total  </t>
    </r>
    <r>
      <rPr>
        <sz val="12"/>
        <color rgb="FFFF0000"/>
        <rFont val="Calibri"/>
        <family val="2"/>
        <scheme val="minor"/>
      </rPr>
      <t>(REMOVED)</t>
    </r>
  </si>
  <si>
    <t>0%*</t>
  </si>
  <si>
    <t>Housing Stability (90 days or less) FOR RRH and TH ONLY</t>
  </si>
  <si>
    <t>Housing Stability (more than 90 days)</t>
  </si>
  <si>
    <t>Points</t>
  </si>
  <si>
    <t>Scorecard</t>
  </si>
  <si>
    <t>Performance Measurement</t>
  </si>
  <si>
    <t>YWCA DV TH/RRH</t>
  </si>
  <si>
    <t>DV Rapid Re-housing</t>
  </si>
  <si>
    <t>Rapid Re-Housing 2</t>
  </si>
  <si>
    <t>PSH 2</t>
  </si>
  <si>
    <t>Haven Hall</t>
  </si>
  <si>
    <t>Harkavy Hall SRA</t>
  </si>
  <si>
    <t>Dana Hotel</t>
  </si>
  <si>
    <t>PSH 1</t>
  </si>
  <si>
    <t>CoC RRH</t>
  </si>
  <si>
    <t>Homeless Individuals Partnership</t>
  </si>
  <si>
    <t>Rapid Rehousing 1</t>
  </si>
  <si>
    <t>Recovery Hotel</t>
  </si>
  <si>
    <t>Paths to Recovery</t>
  </si>
  <si>
    <t>Jimmy Heath House</t>
  </si>
  <si>
    <t>East Clifton Homes / Carrie's Place</t>
  </si>
  <si>
    <t>The EXIT PSH Program</t>
  </si>
  <si>
    <t xml:space="preserve">Youth Outreach Program </t>
  </si>
  <si>
    <t>HUD Scattered Sites RRH</t>
  </si>
  <si>
    <t>TLP Expansion RRH</t>
  </si>
  <si>
    <t>Permanent Housing</t>
  </si>
  <si>
    <t>RRH for Families</t>
  </si>
  <si>
    <t>PSH2 for Families</t>
  </si>
  <si>
    <t>PSH1 for Families</t>
  </si>
  <si>
    <t>PSH Consolidation</t>
  </si>
  <si>
    <t>Permanent Housing Program</t>
  </si>
  <si>
    <t>Caracole PSH</t>
  </si>
  <si>
    <t>Caracole House 3</t>
  </si>
  <si>
    <t>Family Housing Partnership</t>
  </si>
  <si>
    <t>Rapid ReHousing 4</t>
  </si>
  <si>
    <t>Rapid ReHousing 2</t>
  </si>
  <si>
    <t>Rapid ReHousing 1</t>
  </si>
  <si>
    <t>Permanent Supportive Housing</t>
  </si>
  <si>
    <t>A.  Project Performance</t>
  </si>
  <si>
    <t>7/1/2018 - 6/30/2019</t>
  </si>
  <si>
    <t>07/01/2018-06/30/2019</t>
  </si>
  <si>
    <t>7/1/2018-6/30/2019</t>
  </si>
  <si>
    <t>TH/RRH</t>
  </si>
  <si>
    <t>RRH</t>
  </si>
  <si>
    <t>PSH</t>
  </si>
  <si>
    <t>SSO</t>
  </si>
  <si>
    <t>SO</t>
  </si>
  <si>
    <t>YWCA Greater Cincinnati</t>
  </si>
  <si>
    <t>The Salvation Army</t>
  </si>
  <si>
    <t>TM</t>
  </si>
  <si>
    <t>Talbert House</t>
  </si>
  <si>
    <t>Shelterhouse Volunteer Group</t>
  </si>
  <si>
    <t>Ohio Valley Goodwill Industries (OVGI)</t>
  </si>
  <si>
    <t xml:space="preserve">Over-the-Rhine Community Housing </t>
  </si>
  <si>
    <t>Nothing Into Something Real Estate, Inc.</t>
  </si>
  <si>
    <t>Lighthouse Youth and Family Services</t>
  </si>
  <si>
    <t>Interfaith Hospitality Network of Greater Cincinnati</t>
  </si>
  <si>
    <t>Excel Development</t>
  </si>
  <si>
    <t>CILO</t>
  </si>
  <si>
    <t>Caracole, Inc.</t>
  </si>
  <si>
    <t>Bethany House Services</t>
  </si>
  <si>
    <r>
      <rPr>
        <b/>
        <sz val="22"/>
        <color theme="1"/>
        <rFont val="Calibri"/>
        <family val="2"/>
        <scheme val="minor"/>
      </rPr>
      <t xml:space="preserve">FY19 CoC Scorecard Results
</t>
    </r>
    <r>
      <rPr>
        <sz val="16"/>
        <color theme="1"/>
        <rFont val="Calibri"/>
        <family val="2"/>
        <scheme val="minor"/>
      </rPr>
      <t>Released - August 22,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</si>
</sst>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right" wrapText="1"/>
    </xf>
    <xf numFmtId="0" fontId="3" fillId="0" borderId="5" xfId="0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164" fontId="3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3" fillId="4" borderId="6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164" fontId="3" fillId="4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4" fontId="3" fillId="4" borderId="6" xfId="0" applyNumberFormat="1" applyFont="1" applyFill="1" applyBorder="1" applyAlignment="1">
      <alignment horizontal="center" vertical="center"/>
    </xf>
    <xf numFmtId="10" fontId="3" fillId="4" borderId="7" xfId="0" applyNumberFormat="1" applyFont="1" applyFill="1" applyBorder="1" applyAlignment="1" applyProtection="1">
      <alignment horizontal="center" vertical="center"/>
    </xf>
    <xf numFmtId="10" fontId="3" fillId="0" borderId="7" xfId="0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164" fontId="3" fillId="0" borderId="6" xfId="2" applyNumberFormat="1" applyFont="1" applyFill="1" applyBorder="1" applyAlignment="1" applyProtection="1">
      <alignment horizontal="center" vertical="center"/>
    </xf>
    <xf numFmtId="10" fontId="3" fillId="0" borderId="7" xfId="2" applyNumberFormat="1" applyFont="1" applyFill="1" applyBorder="1" applyAlignment="1" applyProtection="1">
      <alignment horizontal="center" vertical="center"/>
    </xf>
    <xf numFmtId="164" fontId="3" fillId="4" borderId="6" xfId="2" applyNumberFormat="1" applyFont="1" applyFill="1" applyBorder="1" applyAlignment="1" applyProtection="1">
      <alignment horizontal="center" vertical="center"/>
    </xf>
    <xf numFmtId="10" fontId="3" fillId="4" borderId="7" xfId="2" applyNumberFormat="1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3" fillId="4" borderId="7" xfId="0" applyNumberFormat="1" applyFont="1" applyFill="1" applyBorder="1" applyAlignment="1" applyProtection="1">
      <alignment horizontal="center" vertical="center"/>
    </xf>
    <xf numFmtId="2" fontId="3" fillId="0" borderId="7" xfId="0" applyNumberFormat="1" applyFont="1" applyFill="1" applyBorder="1" applyAlignment="1" applyProtection="1">
      <alignment horizontal="center" vertical="center"/>
    </xf>
    <xf numFmtId="2" fontId="3" fillId="4" borderId="7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164" fontId="3" fillId="0" borderId="8" xfId="2" applyNumberFormat="1" applyFont="1" applyFill="1" applyBorder="1" applyAlignment="1" applyProtection="1">
      <alignment horizontal="center" vertical="center"/>
    </xf>
    <xf numFmtId="164" fontId="3" fillId="4" borderId="8" xfId="2" applyNumberFormat="1" applyFont="1" applyFill="1" applyBorder="1" applyAlignment="1" applyProtection="1">
      <alignment horizontal="center" vertical="center"/>
    </xf>
    <xf numFmtId="164" fontId="8" fillId="4" borderId="6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 applyProtection="1">
      <alignment horizontal="center" vertical="center"/>
    </xf>
    <xf numFmtId="1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164" fontId="9" fillId="4" borderId="6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Fill="1" applyBorder="1" applyAlignment="1" applyProtection="1">
      <alignment horizontal="center" vertical="center"/>
    </xf>
    <xf numFmtId="164" fontId="9" fillId="4" borderId="8" xfId="0" applyNumberFormat="1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4" borderId="6" xfId="2" applyNumberFormat="1" applyFont="1" applyFill="1" applyBorder="1" applyAlignment="1" applyProtection="1">
      <alignment horizontal="center" vertical="center"/>
    </xf>
    <xf numFmtId="10" fontId="9" fillId="4" borderId="7" xfId="2" applyNumberFormat="1" applyFont="1" applyFill="1" applyBorder="1" applyAlignment="1" applyProtection="1">
      <alignment horizontal="center" vertical="center"/>
    </xf>
    <xf numFmtId="164" fontId="9" fillId="0" borderId="6" xfId="2" applyNumberFormat="1" applyFont="1" applyFill="1" applyBorder="1" applyAlignment="1" applyProtection="1">
      <alignment horizontal="center" vertical="center"/>
    </xf>
    <xf numFmtId="10" fontId="9" fillId="0" borderId="7" xfId="2" applyNumberFormat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164" fontId="3" fillId="0" borderId="6" xfId="0" applyNumberFormat="1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</xf>
    <xf numFmtId="43" fontId="2" fillId="4" borderId="11" xfId="1" applyFont="1" applyFill="1" applyBorder="1" applyAlignment="1" applyProtection="1">
      <alignment horizontal="center" wrapText="1"/>
    </xf>
    <xf numFmtId="43" fontId="2" fillId="4" borderId="12" xfId="1" applyFont="1" applyFill="1" applyBorder="1" applyAlignment="1" applyProtection="1">
      <alignment horizontal="center" wrapText="1"/>
    </xf>
    <xf numFmtId="43" fontId="2" fillId="0" borderId="11" xfId="1" applyFont="1" applyFill="1" applyBorder="1" applyAlignment="1" applyProtection="1">
      <alignment horizontal="center" wrapText="1"/>
    </xf>
    <xf numFmtId="43" fontId="2" fillId="0" borderId="12" xfId="1" applyFont="1" applyFill="1" applyBorder="1" applyAlignment="1" applyProtection="1">
      <alignment horizontal="center" wrapText="1"/>
    </xf>
    <xf numFmtId="43" fontId="2" fillId="0" borderId="13" xfId="1" applyFont="1" applyBorder="1" applyAlignment="1" applyProtection="1">
      <alignment horizontal="center" wrapText="1"/>
    </xf>
    <xf numFmtId="43" fontId="2" fillId="0" borderId="12" xfId="1" applyFont="1" applyBorder="1" applyAlignment="1" applyProtection="1">
      <alignment horizontal="center" wrapText="1"/>
    </xf>
    <xf numFmtId="43" fontId="2" fillId="0" borderId="11" xfId="1" applyFont="1" applyBorder="1" applyAlignment="1" applyProtection="1">
      <alignment horizontal="center" wrapText="1"/>
    </xf>
    <xf numFmtId="43" fontId="2" fillId="4" borderId="13" xfId="1" applyFont="1" applyFill="1" applyBorder="1" applyAlignment="1" applyProtection="1">
      <alignment horizontal="center" wrapText="1"/>
    </xf>
    <xf numFmtId="0" fontId="2" fillId="0" borderId="13" xfId="1" applyNumberFormat="1" applyFont="1" applyFill="1" applyBorder="1" applyAlignment="1" applyProtection="1">
      <alignment horizontal="center" wrapText="1"/>
    </xf>
    <xf numFmtId="0" fontId="10" fillId="6" borderId="1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7" borderId="1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/>
    </xf>
    <xf numFmtId="2" fontId="9" fillId="4" borderId="6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3" fillId="4" borderId="6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14" fontId="3" fillId="0" borderId="19" xfId="0" applyNumberFormat="1" applyFont="1" applyBorder="1" applyAlignment="1" applyProtection="1">
      <alignment horizontal="center" wrapText="1"/>
    </xf>
    <xf numFmtId="14" fontId="3" fillId="0" borderId="18" xfId="0" applyNumberFormat="1" applyFont="1" applyBorder="1" applyAlignment="1" applyProtection="1">
      <alignment horizontal="center" wrapText="1"/>
    </xf>
    <xf numFmtId="14" fontId="3" fillId="0" borderId="19" xfId="0" applyNumberFormat="1" applyFont="1" applyBorder="1" applyAlignment="1" applyProtection="1">
      <alignment horizontal="center" wrapText="1"/>
      <protection locked="0"/>
    </xf>
    <xf numFmtId="14" fontId="3" fillId="0" borderId="18" xfId="0" applyNumberFormat="1" applyFont="1" applyBorder="1" applyAlignment="1" applyProtection="1">
      <alignment horizont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14" fontId="3" fillId="0" borderId="20" xfId="0" applyNumberFormat="1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14" fontId="3" fillId="0" borderId="20" xfId="0" applyNumberFormat="1" applyFont="1" applyBorder="1" applyAlignment="1" applyProtection="1">
      <alignment horizontal="center" wrapText="1"/>
    </xf>
    <xf numFmtId="0" fontId="4" fillId="0" borderId="25" xfId="0" applyFont="1" applyBorder="1" applyAlignment="1" applyProtection="1">
      <alignment horizontal="center" wrapText="1"/>
    </xf>
    <xf numFmtId="0" fontId="4" fillId="0" borderId="26" xfId="0" applyFont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  <protection locked="0"/>
    </xf>
    <xf numFmtId="0" fontId="4" fillId="0" borderId="22" xfId="0" applyFont="1" applyFill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  <protection locked="0"/>
    </xf>
    <xf numFmtId="0" fontId="11" fillId="8" borderId="27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wrapText="1"/>
    </xf>
    <xf numFmtId="0" fontId="11" fillId="8" borderId="27" xfId="0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46"/>
  <sheetViews>
    <sheetView tabSelected="1" zoomScale="85" zoomScaleNormal="85" workbookViewId="0">
      <pane xSplit="2" topLeftCell="C1" activePane="topRight" state="frozen"/>
      <selection pane="topRight" activeCell="AI17" sqref="AI17"/>
    </sheetView>
  </sheetViews>
  <sheetFormatPr defaultRowHeight="15" x14ac:dyDescent="0.25"/>
  <cols>
    <col min="1" max="1" width="6" style="1" customWidth="1"/>
    <col min="2" max="2" width="69.7109375" customWidth="1"/>
    <col min="3" max="3" width="15.7109375" customWidth="1"/>
    <col min="4" max="4" width="10.7109375" customWidth="1"/>
    <col min="5" max="5" width="15.7109375" customWidth="1"/>
    <col min="6" max="6" width="10.7109375" customWidth="1"/>
    <col min="7" max="7" width="15.7109375" customWidth="1"/>
    <col min="8" max="8" width="10.7109375" customWidth="1"/>
    <col min="9" max="9" width="15.7109375" customWidth="1"/>
    <col min="10" max="10" width="10.7109375" customWidth="1"/>
    <col min="11" max="11" width="15.7109375" customWidth="1"/>
    <col min="12" max="12" width="10.7109375" customWidth="1"/>
    <col min="13" max="13" width="15.7109375" customWidth="1"/>
    <col min="14" max="14" width="10.7109375" customWidth="1"/>
    <col min="15" max="15" width="15.7109375" customWidth="1"/>
    <col min="16" max="16" width="10.7109375" customWidth="1"/>
    <col min="17" max="17" width="15.7109375" customWidth="1"/>
    <col min="18" max="18" width="10.7109375" customWidth="1"/>
    <col min="19" max="19" width="15.7109375" customWidth="1"/>
    <col min="20" max="20" width="10.7109375" customWidth="1"/>
    <col min="21" max="21" width="15.7109375" customWidth="1"/>
    <col min="22" max="22" width="10.7109375" customWidth="1"/>
    <col min="23" max="23" width="15.7109375" customWidth="1"/>
    <col min="24" max="24" width="10.7109375" customWidth="1"/>
    <col min="25" max="25" width="15.7109375" customWidth="1"/>
    <col min="26" max="26" width="10.7109375" customWidth="1"/>
    <col min="27" max="27" width="15.7109375" customWidth="1"/>
    <col min="28" max="28" width="10.7109375" customWidth="1"/>
    <col min="29" max="29" width="15.7109375" customWidth="1"/>
    <col min="30" max="30" width="10.7109375" customWidth="1"/>
    <col min="31" max="31" width="15.7109375" customWidth="1"/>
    <col min="32" max="32" width="10.7109375" customWidth="1"/>
    <col min="33" max="33" width="15.7109375" customWidth="1"/>
    <col min="34" max="34" width="10.7109375" customWidth="1"/>
    <col min="35" max="35" width="15.7109375" customWidth="1"/>
    <col min="36" max="36" width="10.7109375" customWidth="1"/>
    <col min="37" max="37" width="15.7109375" customWidth="1"/>
    <col min="38" max="38" width="10.7109375" customWidth="1"/>
    <col min="39" max="39" width="15.7109375" customWidth="1"/>
    <col min="40" max="40" width="10.7109375" customWidth="1"/>
    <col min="41" max="41" width="15.7109375" customWidth="1"/>
    <col min="42" max="42" width="10.7109375" customWidth="1"/>
    <col min="43" max="43" width="15.7109375" customWidth="1"/>
    <col min="44" max="44" width="10.7109375" customWidth="1"/>
    <col min="45" max="45" width="15.7109375" customWidth="1"/>
    <col min="46" max="46" width="10.7109375" customWidth="1"/>
    <col min="47" max="47" width="16.7109375" customWidth="1"/>
    <col min="48" max="48" width="10.7109375" customWidth="1"/>
    <col min="49" max="49" width="15.7109375" customWidth="1"/>
    <col min="50" max="50" width="10.7109375" customWidth="1"/>
    <col min="51" max="51" width="15.7109375" customWidth="1"/>
    <col min="52" max="52" width="10.7109375" customWidth="1"/>
    <col min="53" max="53" width="15.7109375" customWidth="1"/>
    <col min="54" max="54" width="10.7109375" customWidth="1"/>
    <col min="55" max="55" width="15.7109375" customWidth="1"/>
    <col min="56" max="56" width="10.7109375" customWidth="1"/>
    <col min="57" max="57" width="15.7109375" customWidth="1"/>
    <col min="58" max="58" width="10.7109375" customWidth="1"/>
    <col min="59" max="59" width="15.7109375" customWidth="1"/>
    <col min="60" max="60" width="10.7109375" customWidth="1"/>
    <col min="61" max="61" width="15.7109375" customWidth="1"/>
    <col min="62" max="62" width="10.7109375" customWidth="1"/>
    <col min="63" max="63" width="15.7109375" customWidth="1"/>
    <col min="64" max="64" width="10.7109375" customWidth="1"/>
    <col min="65" max="65" width="15.7109375" customWidth="1"/>
    <col min="66" max="66" width="10.7109375" customWidth="1"/>
    <col min="67" max="67" width="15.7109375" customWidth="1"/>
    <col min="68" max="68" width="10.7109375" customWidth="1"/>
  </cols>
  <sheetData>
    <row r="1" spans="1:180" ht="78.75" customHeight="1" thickTop="1" thickBot="1" x14ac:dyDescent="0.3">
      <c r="A1" s="82"/>
      <c r="B1" s="103" t="s">
        <v>109</v>
      </c>
      <c r="C1" s="128" t="s">
        <v>108</v>
      </c>
      <c r="D1" s="128"/>
      <c r="E1" s="128"/>
      <c r="F1" s="128"/>
      <c r="G1" s="128"/>
      <c r="H1" s="128"/>
      <c r="I1" s="128"/>
      <c r="J1" s="128"/>
      <c r="K1" s="128"/>
      <c r="L1" s="128"/>
      <c r="M1" s="126" t="s">
        <v>107</v>
      </c>
      <c r="N1" s="126"/>
      <c r="O1" s="126"/>
      <c r="P1" s="126"/>
      <c r="Q1" s="128" t="s">
        <v>106</v>
      </c>
      <c r="R1" s="128"/>
      <c r="S1" s="128" t="s">
        <v>105</v>
      </c>
      <c r="T1" s="128"/>
      <c r="U1" s="126" t="s">
        <v>104</v>
      </c>
      <c r="V1" s="126"/>
      <c r="W1" s="126"/>
      <c r="X1" s="126"/>
      <c r="Y1" s="126"/>
      <c r="Z1" s="126"/>
      <c r="AA1" s="126" t="s">
        <v>103</v>
      </c>
      <c r="AB1" s="126"/>
      <c r="AC1" s="126"/>
      <c r="AD1" s="126"/>
      <c r="AE1" s="126"/>
      <c r="AF1" s="126"/>
      <c r="AG1" s="126"/>
      <c r="AH1" s="126"/>
      <c r="AI1" s="126" t="s">
        <v>102</v>
      </c>
      <c r="AJ1" s="126"/>
      <c r="AK1" s="128" t="s">
        <v>101</v>
      </c>
      <c r="AL1" s="128"/>
      <c r="AM1" s="128"/>
      <c r="AN1" s="128"/>
      <c r="AO1" s="128"/>
      <c r="AP1" s="128"/>
      <c r="AQ1" s="128"/>
      <c r="AR1" s="128"/>
      <c r="AS1" s="126" t="s">
        <v>100</v>
      </c>
      <c r="AT1" s="126"/>
      <c r="AU1" s="126" t="s">
        <v>99</v>
      </c>
      <c r="AV1" s="126"/>
      <c r="AW1" s="126"/>
      <c r="AX1" s="126"/>
      <c r="AY1" s="126" t="s">
        <v>98</v>
      </c>
      <c r="AZ1" s="126"/>
      <c r="BA1" s="126"/>
      <c r="BB1" s="126"/>
      <c r="BC1" s="126" t="s">
        <v>97</v>
      </c>
      <c r="BD1" s="126"/>
      <c r="BE1" s="126"/>
      <c r="BF1" s="126"/>
      <c r="BG1" s="126"/>
      <c r="BH1" s="126"/>
      <c r="BI1" s="126"/>
      <c r="BJ1" s="126"/>
      <c r="BK1" s="126" t="s">
        <v>96</v>
      </c>
      <c r="BL1" s="126"/>
      <c r="BM1" s="126" t="s">
        <v>95</v>
      </c>
      <c r="BN1" s="126"/>
      <c r="BO1" s="126"/>
      <c r="BP1" s="126"/>
    </row>
    <row r="2" spans="1:180" s="83" customFormat="1" ht="18.75" x14ac:dyDescent="0.3">
      <c r="A2" s="84"/>
      <c r="B2" s="103"/>
      <c r="C2" s="121" t="s">
        <v>92</v>
      </c>
      <c r="D2" s="127"/>
      <c r="E2" s="118" t="s">
        <v>91</v>
      </c>
      <c r="F2" s="119"/>
      <c r="G2" s="118" t="s">
        <v>91</v>
      </c>
      <c r="H2" s="119"/>
      <c r="I2" s="118" t="s">
        <v>91</v>
      </c>
      <c r="J2" s="119"/>
      <c r="K2" s="118" t="s">
        <v>93</v>
      </c>
      <c r="L2" s="119"/>
      <c r="M2" s="118" t="s">
        <v>92</v>
      </c>
      <c r="N2" s="119"/>
      <c r="O2" s="118" t="s">
        <v>92</v>
      </c>
      <c r="P2" s="125"/>
      <c r="Q2" s="121" t="s">
        <v>92</v>
      </c>
      <c r="R2" s="127"/>
      <c r="S2" s="121" t="s">
        <v>92</v>
      </c>
      <c r="T2" s="127"/>
      <c r="U2" s="118" t="s">
        <v>92</v>
      </c>
      <c r="V2" s="119"/>
      <c r="W2" s="118" t="s">
        <v>92</v>
      </c>
      <c r="X2" s="119"/>
      <c r="Y2" s="121" t="s">
        <v>91</v>
      </c>
      <c r="Z2" s="127"/>
      <c r="AA2" s="118" t="s">
        <v>92</v>
      </c>
      <c r="AB2" s="119"/>
      <c r="AC2" s="121" t="s">
        <v>91</v>
      </c>
      <c r="AD2" s="122"/>
      <c r="AE2" s="118" t="s">
        <v>91</v>
      </c>
      <c r="AF2" s="119"/>
      <c r="AG2" s="118" t="s">
        <v>94</v>
      </c>
      <c r="AH2" s="119"/>
      <c r="AI2" s="118" t="s">
        <v>92</v>
      </c>
      <c r="AJ2" s="119"/>
      <c r="AK2" s="121" t="s">
        <v>92</v>
      </c>
      <c r="AL2" s="127"/>
      <c r="AM2" s="118" t="s">
        <v>92</v>
      </c>
      <c r="AN2" s="119"/>
      <c r="AO2" s="118" t="s">
        <v>92</v>
      </c>
      <c r="AP2" s="119"/>
      <c r="AQ2" s="118" t="s">
        <v>92</v>
      </c>
      <c r="AR2" s="125"/>
      <c r="AS2" s="118" t="s">
        <v>91</v>
      </c>
      <c r="AT2" s="119"/>
      <c r="AU2" s="118" t="s">
        <v>93</v>
      </c>
      <c r="AV2" s="119"/>
      <c r="AW2" s="118" t="s">
        <v>91</v>
      </c>
      <c r="AX2" s="119"/>
      <c r="AY2" s="118" t="s">
        <v>92</v>
      </c>
      <c r="AZ2" s="119"/>
      <c r="BA2" s="118" t="s">
        <v>92</v>
      </c>
      <c r="BB2" s="119"/>
      <c r="BC2" s="118" t="s">
        <v>92</v>
      </c>
      <c r="BD2" s="119"/>
      <c r="BE2" s="118" t="s">
        <v>92</v>
      </c>
      <c r="BF2" s="119"/>
      <c r="BG2" s="118" t="s">
        <v>92</v>
      </c>
      <c r="BH2" s="119"/>
      <c r="BI2" s="118" t="s">
        <v>92</v>
      </c>
      <c r="BJ2" s="125"/>
      <c r="BK2" s="118" t="s">
        <v>91</v>
      </c>
      <c r="BL2" s="119"/>
      <c r="BM2" s="118" t="s">
        <v>91</v>
      </c>
      <c r="BN2" s="119"/>
      <c r="BO2" s="123" t="s">
        <v>90</v>
      </c>
      <c r="BP2" s="124"/>
    </row>
    <row r="3" spans="1:180" ht="21.75" customHeight="1" thickBot="1" x14ac:dyDescent="0.3">
      <c r="A3" s="82"/>
      <c r="B3" s="104"/>
      <c r="C3" s="108" t="s">
        <v>89</v>
      </c>
      <c r="D3" s="109"/>
      <c r="E3" s="110" t="s">
        <v>89</v>
      </c>
      <c r="F3" s="111"/>
      <c r="G3" s="110" t="s">
        <v>89</v>
      </c>
      <c r="H3" s="111"/>
      <c r="I3" s="110" t="s">
        <v>89</v>
      </c>
      <c r="J3" s="111"/>
      <c r="K3" s="110" t="s">
        <v>89</v>
      </c>
      <c r="L3" s="111"/>
      <c r="M3" s="110" t="s">
        <v>89</v>
      </c>
      <c r="N3" s="117"/>
      <c r="O3" s="110" t="s">
        <v>89</v>
      </c>
      <c r="P3" s="117"/>
      <c r="Q3" s="108" t="s">
        <v>87</v>
      </c>
      <c r="R3" s="109"/>
      <c r="S3" s="108" t="s">
        <v>87</v>
      </c>
      <c r="T3" s="109"/>
      <c r="U3" s="110" t="s">
        <v>88</v>
      </c>
      <c r="V3" s="111"/>
      <c r="W3" s="110" t="s">
        <v>88</v>
      </c>
      <c r="X3" s="111"/>
      <c r="Y3" s="108" t="s">
        <v>88</v>
      </c>
      <c r="Z3" s="109"/>
      <c r="AA3" s="110" t="s">
        <v>87</v>
      </c>
      <c r="AB3" s="111"/>
      <c r="AC3" s="108" t="s">
        <v>87</v>
      </c>
      <c r="AD3" s="120"/>
      <c r="AE3" s="110" t="s">
        <v>87</v>
      </c>
      <c r="AF3" s="111"/>
      <c r="AG3" s="110" t="s">
        <v>87</v>
      </c>
      <c r="AH3" s="111"/>
      <c r="AI3" s="110" t="s">
        <v>87</v>
      </c>
      <c r="AJ3" s="111"/>
      <c r="AK3" s="108" t="s">
        <v>87</v>
      </c>
      <c r="AL3" s="109"/>
      <c r="AM3" s="110" t="s">
        <v>87</v>
      </c>
      <c r="AN3" s="111"/>
      <c r="AO3" s="110" t="s">
        <v>87</v>
      </c>
      <c r="AP3" s="111"/>
      <c r="AQ3" s="110" t="s">
        <v>87</v>
      </c>
      <c r="AR3" s="117"/>
      <c r="AS3" s="110" t="s">
        <v>87</v>
      </c>
      <c r="AT3" s="111"/>
      <c r="AU3" s="110" t="s">
        <v>87</v>
      </c>
      <c r="AV3" s="111"/>
      <c r="AW3" s="110" t="s">
        <v>87</v>
      </c>
      <c r="AX3" s="111"/>
      <c r="AY3" s="110" t="s">
        <v>87</v>
      </c>
      <c r="AZ3" s="111"/>
      <c r="BA3" s="110" t="s">
        <v>87</v>
      </c>
      <c r="BB3" s="111"/>
      <c r="BC3" s="110" t="s">
        <v>87</v>
      </c>
      <c r="BD3" s="111"/>
      <c r="BE3" s="110" t="s">
        <v>87</v>
      </c>
      <c r="BF3" s="111"/>
      <c r="BG3" s="110" t="s">
        <v>87</v>
      </c>
      <c r="BH3" s="111"/>
      <c r="BI3" s="110" t="s">
        <v>87</v>
      </c>
      <c r="BJ3" s="111"/>
      <c r="BK3" s="110" t="s">
        <v>87</v>
      </c>
      <c r="BL3" s="111"/>
      <c r="BM3" s="110" t="s">
        <v>87</v>
      </c>
      <c r="BN3" s="111"/>
      <c r="BO3" s="110" t="s">
        <v>87</v>
      </c>
      <c r="BP3" s="111"/>
    </row>
    <row r="4" spans="1:180" s="79" customFormat="1" ht="46.5" customHeight="1" thickBot="1" x14ac:dyDescent="0.3">
      <c r="A4" s="81"/>
      <c r="B4" s="80" t="s">
        <v>86</v>
      </c>
      <c r="C4" s="112" t="s">
        <v>85</v>
      </c>
      <c r="D4" s="113"/>
      <c r="E4" s="98" t="s">
        <v>84</v>
      </c>
      <c r="F4" s="99"/>
      <c r="G4" s="93" t="s">
        <v>83</v>
      </c>
      <c r="H4" s="94"/>
      <c r="I4" s="98" t="s">
        <v>82</v>
      </c>
      <c r="J4" s="99"/>
      <c r="K4" s="93" t="s">
        <v>81</v>
      </c>
      <c r="L4" s="94"/>
      <c r="M4" s="98" t="s">
        <v>80</v>
      </c>
      <c r="N4" s="99"/>
      <c r="O4" s="93" t="s">
        <v>79</v>
      </c>
      <c r="P4" s="107"/>
      <c r="Q4" s="114" t="s">
        <v>78</v>
      </c>
      <c r="R4" s="115"/>
      <c r="S4" s="112" t="s">
        <v>77</v>
      </c>
      <c r="T4" s="113"/>
      <c r="U4" s="98" t="s">
        <v>76</v>
      </c>
      <c r="V4" s="99"/>
      <c r="W4" s="93" t="s">
        <v>75</v>
      </c>
      <c r="X4" s="94"/>
      <c r="Y4" s="105" t="s">
        <v>74</v>
      </c>
      <c r="Z4" s="106"/>
      <c r="AA4" s="93" t="s">
        <v>73</v>
      </c>
      <c r="AB4" s="94"/>
      <c r="AC4" s="105" t="s">
        <v>72</v>
      </c>
      <c r="AD4" s="116"/>
      <c r="AE4" s="93" t="s">
        <v>71</v>
      </c>
      <c r="AF4" s="94"/>
      <c r="AG4" s="98" t="s">
        <v>70</v>
      </c>
      <c r="AH4" s="99"/>
      <c r="AI4" s="93" t="s">
        <v>69</v>
      </c>
      <c r="AJ4" s="94"/>
      <c r="AK4" s="105" t="s">
        <v>68</v>
      </c>
      <c r="AL4" s="106"/>
      <c r="AM4" s="93" t="s">
        <v>67</v>
      </c>
      <c r="AN4" s="94"/>
      <c r="AO4" s="95" t="s">
        <v>66</v>
      </c>
      <c r="AP4" s="96"/>
      <c r="AQ4" s="93" t="s">
        <v>65</v>
      </c>
      <c r="AR4" s="107"/>
      <c r="AS4" s="95" t="s">
        <v>64</v>
      </c>
      <c r="AT4" s="96"/>
      <c r="AU4" s="93" t="s">
        <v>63</v>
      </c>
      <c r="AV4" s="94"/>
      <c r="AW4" s="95" t="s">
        <v>62</v>
      </c>
      <c r="AX4" s="96"/>
      <c r="AY4" s="93" t="s">
        <v>61</v>
      </c>
      <c r="AZ4" s="94"/>
      <c r="BA4" s="95" t="s">
        <v>57</v>
      </c>
      <c r="BB4" s="96"/>
      <c r="BC4" s="93" t="s">
        <v>60</v>
      </c>
      <c r="BD4" s="94"/>
      <c r="BE4" s="98" t="s">
        <v>59</v>
      </c>
      <c r="BF4" s="99"/>
      <c r="BG4" s="93" t="s">
        <v>58</v>
      </c>
      <c r="BH4" s="94"/>
      <c r="BI4" s="98" t="s">
        <v>57</v>
      </c>
      <c r="BJ4" s="100"/>
      <c r="BK4" s="93" t="s">
        <v>56</v>
      </c>
      <c r="BL4" s="94"/>
      <c r="BM4" s="95" t="s">
        <v>55</v>
      </c>
      <c r="BN4" s="96"/>
      <c r="BO4" s="93" t="s">
        <v>54</v>
      </c>
      <c r="BP4" s="94"/>
    </row>
    <row r="5" spans="1:180" ht="20.100000000000001" customHeight="1" x14ac:dyDescent="0.25">
      <c r="A5" s="78"/>
      <c r="B5" s="77" t="s">
        <v>53</v>
      </c>
      <c r="C5" s="69" t="s">
        <v>52</v>
      </c>
      <c r="D5" s="68" t="s">
        <v>51</v>
      </c>
      <c r="E5" s="73" t="s">
        <v>52</v>
      </c>
      <c r="F5" s="74" t="s">
        <v>51</v>
      </c>
      <c r="G5" s="69" t="s">
        <v>52</v>
      </c>
      <c r="H5" s="68" t="s">
        <v>51</v>
      </c>
      <c r="I5" s="73" t="s">
        <v>52</v>
      </c>
      <c r="J5" s="74" t="s">
        <v>51</v>
      </c>
      <c r="K5" s="69" t="s">
        <v>52</v>
      </c>
      <c r="L5" s="68" t="s">
        <v>51</v>
      </c>
      <c r="M5" s="73" t="s">
        <v>52</v>
      </c>
      <c r="N5" s="74" t="s">
        <v>51</v>
      </c>
      <c r="O5" s="69" t="s">
        <v>52</v>
      </c>
      <c r="P5" s="75" t="s">
        <v>51</v>
      </c>
      <c r="Q5" s="73" t="s">
        <v>52</v>
      </c>
      <c r="R5" s="74" t="s">
        <v>51</v>
      </c>
      <c r="S5" s="69" t="s">
        <v>52</v>
      </c>
      <c r="T5" s="68" t="s">
        <v>51</v>
      </c>
      <c r="U5" s="73" t="s">
        <v>52</v>
      </c>
      <c r="V5" s="74" t="s">
        <v>51</v>
      </c>
      <c r="W5" s="69" t="s">
        <v>52</v>
      </c>
      <c r="X5" s="68" t="s">
        <v>51</v>
      </c>
      <c r="Y5" s="71" t="s">
        <v>52</v>
      </c>
      <c r="Z5" s="70" t="s">
        <v>51</v>
      </c>
      <c r="AA5" s="69" t="s">
        <v>52</v>
      </c>
      <c r="AB5" s="68" t="s">
        <v>51</v>
      </c>
      <c r="AC5" s="71" t="s">
        <v>52</v>
      </c>
      <c r="AD5" s="76" t="s">
        <v>51</v>
      </c>
      <c r="AE5" s="69" t="s">
        <v>52</v>
      </c>
      <c r="AF5" s="68" t="s">
        <v>51</v>
      </c>
      <c r="AG5" s="71" t="s">
        <v>52</v>
      </c>
      <c r="AH5" s="70" t="s">
        <v>51</v>
      </c>
      <c r="AI5" s="69" t="s">
        <v>52</v>
      </c>
      <c r="AJ5" s="68" t="s">
        <v>51</v>
      </c>
      <c r="AK5" s="71" t="s">
        <v>52</v>
      </c>
      <c r="AL5" s="70" t="s">
        <v>51</v>
      </c>
      <c r="AM5" s="69" t="s">
        <v>52</v>
      </c>
      <c r="AN5" s="68" t="s">
        <v>51</v>
      </c>
      <c r="AO5" s="71" t="s">
        <v>52</v>
      </c>
      <c r="AP5" s="70" t="s">
        <v>51</v>
      </c>
      <c r="AQ5" s="69" t="s">
        <v>52</v>
      </c>
      <c r="AR5" s="75" t="s">
        <v>51</v>
      </c>
      <c r="AS5" s="71" t="s">
        <v>52</v>
      </c>
      <c r="AT5" s="70" t="s">
        <v>51</v>
      </c>
      <c r="AU5" s="69" t="s">
        <v>52</v>
      </c>
      <c r="AV5" s="68" t="s">
        <v>51</v>
      </c>
      <c r="AW5" s="71" t="s">
        <v>52</v>
      </c>
      <c r="AX5" s="70" t="s">
        <v>51</v>
      </c>
      <c r="AY5" s="69" t="s">
        <v>52</v>
      </c>
      <c r="AZ5" s="68" t="s">
        <v>51</v>
      </c>
      <c r="BA5" s="71" t="s">
        <v>52</v>
      </c>
      <c r="BB5" s="70" t="s">
        <v>51</v>
      </c>
      <c r="BC5" s="69" t="s">
        <v>52</v>
      </c>
      <c r="BD5" s="68" t="s">
        <v>51</v>
      </c>
      <c r="BE5" s="73" t="s">
        <v>52</v>
      </c>
      <c r="BF5" s="74" t="s">
        <v>51</v>
      </c>
      <c r="BG5" s="69" t="s">
        <v>52</v>
      </c>
      <c r="BH5" s="68" t="s">
        <v>51</v>
      </c>
      <c r="BI5" s="73" t="s">
        <v>52</v>
      </c>
      <c r="BJ5" s="72" t="s">
        <v>51</v>
      </c>
      <c r="BK5" s="69" t="s">
        <v>52</v>
      </c>
      <c r="BL5" s="68" t="s">
        <v>51</v>
      </c>
      <c r="BM5" s="71" t="s">
        <v>52</v>
      </c>
      <c r="BN5" s="70" t="s">
        <v>51</v>
      </c>
      <c r="BO5" s="69" t="s">
        <v>52</v>
      </c>
      <c r="BP5" s="68" t="s">
        <v>51</v>
      </c>
    </row>
    <row r="6" spans="1:180" s="36" customFormat="1" ht="20.100000000000001" customHeight="1" x14ac:dyDescent="0.25">
      <c r="A6" s="38">
        <v>1</v>
      </c>
      <c r="B6" s="65" t="s">
        <v>50</v>
      </c>
      <c r="C6" s="25">
        <v>0.98305084745762716</v>
      </c>
      <c r="D6" s="12">
        <v>17.399999999999999</v>
      </c>
      <c r="E6" s="26">
        <v>0.89488636363636365</v>
      </c>
      <c r="F6" s="14">
        <v>8.9</v>
      </c>
      <c r="G6" s="25">
        <v>1</v>
      </c>
      <c r="H6" s="12">
        <v>17.899999999999999</v>
      </c>
      <c r="I6" s="26">
        <v>0.95</v>
      </c>
      <c r="J6" s="14">
        <v>14.3</v>
      </c>
      <c r="K6" s="25">
        <v>0.90870488322717624</v>
      </c>
      <c r="L6" s="12">
        <v>22.2</v>
      </c>
      <c r="M6" s="67">
        <v>1</v>
      </c>
      <c r="N6" s="66">
        <v>21.7</v>
      </c>
      <c r="O6" s="25">
        <v>0.95924764890282133</v>
      </c>
      <c r="P6" s="20">
        <v>10.9</v>
      </c>
      <c r="Q6" s="26">
        <v>0.97872340425531912</v>
      </c>
      <c r="R6" s="14">
        <v>10.9</v>
      </c>
      <c r="S6" s="25">
        <v>0.98317914213624891</v>
      </c>
      <c r="T6" s="12">
        <v>17.399999999999999</v>
      </c>
      <c r="U6" s="67">
        <v>0.90740740740740744</v>
      </c>
      <c r="V6" s="66">
        <v>0</v>
      </c>
      <c r="W6" s="25">
        <v>1</v>
      </c>
      <c r="X6" s="12">
        <v>21.7</v>
      </c>
      <c r="Y6" s="26">
        <v>0.7589285714285714</v>
      </c>
      <c r="Z6" s="14">
        <v>0</v>
      </c>
      <c r="AA6" s="25">
        <v>0.93827160493827155</v>
      </c>
      <c r="AB6" s="12">
        <v>0</v>
      </c>
      <c r="AC6" s="26">
        <v>0.81395348837209303</v>
      </c>
      <c r="AD6" s="16">
        <v>0</v>
      </c>
      <c r="AE6" s="25">
        <v>0.92063492063492058</v>
      </c>
      <c r="AF6" s="12">
        <v>8.9</v>
      </c>
      <c r="AG6" s="26">
        <v>0.82</v>
      </c>
      <c r="AH6" s="14">
        <v>17.8</v>
      </c>
      <c r="AI6" s="25">
        <v>0.88135593220338981</v>
      </c>
      <c r="AJ6" s="12">
        <v>0</v>
      </c>
      <c r="AK6" s="26">
        <v>0.9838709677419355</v>
      </c>
      <c r="AL6" s="14">
        <v>17.399999999999999</v>
      </c>
      <c r="AM6" s="25">
        <v>0.98181818181818181</v>
      </c>
      <c r="AN6" s="12">
        <v>17.399999999999999</v>
      </c>
      <c r="AO6" s="26">
        <v>0.97256097560975607</v>
      </c>
      <c r="AP6" s="14">
        <v>10.9</v>
      </c>
      <c r="AQ6" s="25">
        <v>0.91228070175438591</v>
      </c>
      <c r="AR6" s="20">
        <v>0</v>
      </c>
      <c r="AS6" s="26">
        <v>0.95967741935483875</v>
      </c>
      <c r="AT6" s="14">
        <v>17.899999999999999</v>
      </c>
      <c r="AU6" s="25">
        <v>0.75083056478405319</v>
      </c>
      <c r="AV6" s="12">
        <v>11.1</v>
      </c>
      <c r="AW6" s="26">
        <v>0.95365418894830656</v>
      </c>
      <c r="AX6" s="14">
        <v>14.3</v>
      </c>
      <c r="AY6" s="25">
        <v>0.95192307692307687</v>
      </c>
      <c r="AZ6" s="12">
        <v>0</v>
      </c>
      <c r="BA6" s="26">
        <v>0.97740112994350281</v>
      </c>
      <c r="BB6" s="14">
        <v>10.9</v>
      </c>
      <c r="BC6" s="25">
        <v>1</v>
      </c>
      <c r="BD6" s="12">
        <v>21.7</v>
      </c>
      <c r="BE6" s="67">
        <v>1</v>
      </c>
      <c r="BF6" s="66">
        <v>21.7</v>
      </c>
      <c r="BG6" s="25">
        <v>1</v>
      </c>
      <c r="BH6" s="12">
        <v>21.7</v>
      </c>
      <c r="BI6" s="26">
        <v>1</v>
      </c>
      <c r="BJ6" s="16">
        <v>21.7</v>
      </c>
      <c r="BK6" s="25">
        <v>0.92233009708737868</v>
      </c>
      <c r="BL6" s="12">
        <v>14.3</v>
      </c>
      <c r="BM6" s="26">
        <v>0.88888888888888884</v>
      </c>
      <c r="BN6" s="14">
        <v>0</v>
      </c>
      <c r="BO6" s="25">
        <v>1</v>
      </c>
      <c r="BP6" s="24">
        <v>17.899999999999999</v>
      </c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</row>
    <row r="7" spans="1:180" s="36" customFormat="1" ht="20.100000000000001" customHeight="1" x14ac:dyDescent="0.25">
      <c r="A7" s="38">
        <v>2</v>
      </c>
      <c r="B7" s="65" t="s">
        <v>49</v>
      </c>
      <c r="C7" s="25" t="s">
        <v>17</v>
      </c>
      <c r="D7" s="12" t="s">
        <v>17</v>
      </c>
      <c r="E7" s="26">
        <v>0.7857142857142857</v>
      </c>
      <c r="F7" s="14">
        <v>5.4</v>
      </c>
      <c r="G7" s="25">
        <v>1</v>
      </c>
      <c r="H7" s="12">
        <v>8.9</v>
      </c>
      <c r="I7" s="26">
        <v>0.79166666666666663</v>
      </c>
      <c r="J7" s="14">
        <v>5.4</v>
      </c>
      <c r="K7" s="25" t="s">
        <v>17</v>
      </c>
      <c r="L7" s="12" t="s">
        <v>17</v>
      </c>
      <c r="M7" s="26" t="s">
        <v>17</v>
      </c>
      <c r="N7" s="14" t="s">
        <v>17</v>
      </c>
      <c r="O7" s="25" t="s">
        <v>17</v>
      </c>
      <c r="P7" s="20" t="s">
        <v>17</v>
      </c>
      <c r="Q7" s="26" t="s">
        <v>17</v>
      </c>
      <c r="R7" s="14" t="s">
        <v>17</v>
      </c>
      <c r="S7" s="25" t="s">
        <v>17</v>
      </c>
      <c r="T7" s="12" t="s">
        <v>17</v>
      </c>
      <c r="U7" s="26" t="s">
        <v>17</v>
      </c>
      <c r="V7" s="14" t="s">
        <v>17</v>
      </c>
      <c r="W7" s="25" t="s">
        <v>17</v>
      </c>
      <c r="X7" s="12" t="s">
        <v>17</v>
      </c>
      <c r="Y7" s="26">
        <v>0.25</v>
      </c>
      <c r="Z7" s="14">
        <v>2.7</v>
      </c>
      <c r="AA7" s="25" t="s">
        <v>17</v>
      </c>
      <c r="AB7" s="12" t="s">
        <v>17</v>
      </c>
      <c r="AC7" s="26" t="s">
        <v>48</v>
      </c>
      <c r="AD7" s="16">
        <v>2.7</v>
      </c>
      <c r="AE7" s="25">
        <v>0.2</v>
      </c>
      <c r="AF7" s="12">
        <v>2.7</v>
      </c>
      <c r="AG7" s="26" t="s">
        <v>17</v>
      </c>
      <c r="AH7" s="14" t="s">
        <v>17</v>
      </c>
      <c r="AI7" s="25" t="s">
        <v>17</v>
      </c>
      <c r="AJ7" s="12" t="s">
        <v>17</v>
      </c>
      <c r="AK7" s="26" t="s">
        <v>17</v>
      </c>
      <c r="AL7" s="14" t="s">
        <v>17</v>
      </c>
      <c r="AM7" s="25" t="s">
        <v>17</v>
      </c>
      <c r="AN7" s="12" t="s">
        <v>17</v>
      </c>
      <c r="AO7" s="26" t="s">
        <v>17</v>
      </c>
      <c r="AP7" s="14" t="s">
        <v>17</v>
      </c>
      <c r="AQ7" s="25" t="s">
        <v>17</v>
      </c>
      <c r="AR7" s="20" t="s">
        <v>17</v>
      </c>
      <c r="AS7" s="26">
        <v>0.84615384615384615</v>
      </c>
      <c r="AT7" s="14">
        <v>8.9</v>
      </c>
      <c r="AU7" s="25" t="s">
        <v>17</v>
      </c>
      <c r="AV7" s="12" t="s">
        <v>17</v>
      </c>
      <c r="AW7" s="26">
        <v>0.62295081967213117</v>
      </c>
      <c r="AX7" s="14">
        <v>2.7</v>
      </c>
      <c r="AY7" s="25" t="s">
        <v>17</v>
      </c>
      <c r="AZ7" s="12" t="s">
        <v>17</v>
      </c>
      <c r="BA7" s="26" t="s">
        <v>17</v>
      </c>
      <c r="BB7" s="14" t="s">
        <v>17</v>
      </c>
      <c r="BC7" s="25" t="s">
        <v>17</v>
      </c>
      <c r="BD7" s="12" t="s">
        <v>17</v>
      </c>
      <c r="BE7" s="26" t="s">
        <v>17</v>
      </c>
      <c r="BF7" s="14" t="s">
        <v>17</v>
      </c>
      <c r="BG7" s="25" t="s">
        <v>17</v>
      </c>
      <c r="BH7" s="12" t="s">
        <v>17</v>
      </c>
      <c r="BI7" s="26" t="s">
        <v>17</v>
      </c>
      <c r="BJ7" s="16" t="s">
        <v>17</v>
      </c>
      <c r="BK7" s="25">
        <v>0.75</v>
      </c>
      <c r="BL7" s="12">
        <v>5.4</v>
      </c>
      <c r="BM7" s="26">
        <v>1</v>
      </c>
      <c r="BN7" s="14">
        <v>8.9</v>
      </c>
      <c r="BO7" s="25" t="s">
        <v>48</v>
      </c>
      <c r="BP7" s="24">
        <v>2.7</v>
      </c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</row>
    <row r="8" spans="1:180" s="23" customFormat="1" ht="20.100000000000001" hidden="1" customHeight="1" x14ac:dyDescent="0.25">
      <c r="A8" s="35">
        <v>3</v>
      </c>
      <c r="B8" s="64" t="s">
        <v>47</v>
      </c>
      <c r="C8" s="25"/>
      <c r="D8" s="12"/>
      <c r="E8" s="26"/>
      <c r="F8" s="14"/>
      <c r="G8" s="25"/>
      <c r="H8" s="12"/>
      <c r="I8" s="26"/>
      <c r="J8" s="14"/>
      <c r="K8" s="25"/>
      <c r="L8" s="12"/>
      <c r="M8" s="26"/>
      <c r="N8" s="14"/>
      <c r="O8" s="25"/>
      <c r="P8" s="20"/>
      <c r="Q8" s="26"/>
      <c r="R8" s="14"/>
      <c r="S8" s="25"/>
      <c r="T8" s="12"/>
      <c r="U8" s="26"/>
      <c r="V8" s="14"/>
      <c r="W8" s="25"/>
      <c r="X8" s="12"/>
      <c r="Y8" s="26"/>
      <c r="Z8" s="14"/>
      <c r="AA8" s="25"/>
      <c r="AB8" s="12"/>
      <c r="AC8" s="26"/>
      <c r="AD8" s="16"/>
      <c r="AE8" s="25"/>
      <c r="AF8" s="12"/>
      <c r="AG8" s="26"/>
      <c r="AH8" s="14"/>
      <c r="AI8" s="25"/>
      <c r="AJ8" s="12"/>
      <c r="AK8" s="26"/>
      <c r="AL8" s="14"/>
      <c r="AM8" s="25"/>
      <c r="AN8" s="12"/>
      <c r="AO8" s="26"/>
      <c r="AP8" s="14"/>
      <c r="AQ8" s="25"/>
      <c r="AR8" s="20"/>
      <c r="AS8" s="26"/>
      <c r="AT8" s="14"/>
      <c r="AU8" s="25"/>
      <c r="AV8" s="12"/>
      <c r="AW8" s="26"/>
      <c r="AX8" s="14"/>
      <c r="AY8" s="25"/>
      <c r="AZ8" s="12"/>
      <c r="BA8" s="26"/>
      <c r="BB8" s="14"/>
      <c r="BC8" s="25"/>
      <c r="BD8" s="12"/>
      <c r="BE8" s="26"/>
      <c r="BF8" s="14"/>
      <c r="BG8" s="25"/>
      <c r="BH8" s="12"/>
      <c r="BI8" s="26"/>
      <c r="BJ8" s="16"/>
      <c r="BK8" s="25"/>
      <c r="BL8" s="12"/>
      <c r="BM8" s="26"/>
      <c r="BN8" s="14"/>
      <c r="BO8" s="25"/>
      <c r="BP8" s="24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</row>
    <row r="9" spans="1:180" s="23" customFormat="1" ht="20.100000000000001" hidden="1" customHeight="1" x14ac:dyDescent="0.25">
      <c r="A9" s="35">
        <v>4</v>
      </c>
      <c r="B9" s="64" t="s">
        <v>46</v>
      </c>
      <c r="C9" s="25"/>
      <c r="D9" s="12"/>
      <c r="E9" s="26"/>
      <c r="F9" s="14"/>
      <c r="G9" s="25"/>
      <c r="H9" s="12"/>
      <c r="I9" s="26"/>
      <c r="J9" s="14"/>
      <c r="K9" s="25"/>
      <c r="L9" s="12"/>
      <c r="M9" s="26"/>
      <c r="N9" s="14"/>
      <c r="O9" s="25"/>
      <c r="P9" s="20"/>
      <c r="Q9" s="26"/>
      <c r="R9" s="14"/>
      <c r="S9" s="25"/>
      <c r="T9" s="12"/>
      <c r="U9" s="26"/>
      <c r="V9" s="14"/>
      <c r="W9" s="25"/>
      <c r="X9" s="12"/>
      <c r="Y9" s="26"/>
      <c r="Z9" s="14"/>
      <c r="AA9" s="25"/>
      <c r="AB9" s="12"/>
      <c r="AC9" s="26"/>
      <c r="AD9" s="16"/>
      <c r="AE9" s="25"/>
      <c r="AF9" s="12"/>
      <c r="AG9" s="26"/>
      <c r="AH9" s="14"/>
      <c r="AI9" s="25"/>
      <c r="AJ9" s="12"/>
      <c r="AK9" s="26"/>
      <c r="AL9" s="14"/>
      <c r="AM9" s="25"/>
      <c r="AN9" s="12"/>
      <c r="AO9" s="26"/>
      <c r="AP9" s="14"/>
      <c r="AQ9" s="25"/>
      <c r="AR9" s="20"/>
      <c r="AS9" s="26"/>
      <c r="AT9" s="14"/>
      <c r="AU9" s="25"/>
      <c r="AV9" s="12"/>
      <c r="AW9" s="26"/>
      <c r="AX9" s="14"/>
      <c r="AY9" s="25"/>
      <c r="AZ9" s="12"/>
      <c r="BA9" s="26"/>
      <c r="BB9" s="14"/>
      <c r="BC9" s="25"/>
      <c r="BD9" s="12"/>
      <c r="BE9" s="26"/>
      <c r="BF9" s="14"/>
      <c r="BG9" s="25"/>
      <c r="BH9" s="12"/>
      <c r="BI9" s="26"/>
      <c r="BJ9" s="16"/>
      <c r="BK9" s="25"/>
      <c r="BL9" s="12"/>
      <c r="BM9" s="26"/>
      <c r="BN9" s="14"/>
      <c r="BO9" s="25"/>
      <c r="BP9" s="24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</row>
    <row r="10" spans="1:180" s="23" customFormat="1" ht="20.100000000000001" hidden="1" customHeight="1" x14ac:dyDescent="0.25">
      <c r="A10" s="35">
        <v>5</v>
      </c>
      <c r="B10" s="64" t="s">
        <v>45</v>
      </c>
      <c r="C10" s="25"/>
      <c r="D10" s="12"/>
      <c r="E10" s="26"/>
      <c r="F10" s="14"/>
      <c r="G10" s="25"/>
      <c r="H10" s="12"/>
      <c r="I10" s="26"/>
      <c r="J10" s="14"/>
      <c r="K10" s="25"/>
      <c r="L10" s="12"/>
      <c r="M10" s="26"/>
      <c r="N10" s="14"/>
      <c r="O10" s="25"/>
      <c r="P10" s="20"/>
      <c r="Q10" s="26"/>
      <c r="R10" s="14"/>
      <c r="S10" s="25"/>
      <c r="T10" s="12"/>
      <c r="U10" s="26"/>
      <c r="V10" s="14"/>
      <c r="W10" s="25"/>
      <c r="X10" s="12"/>
      <c r="Y10" s="26"/>
      <c r="Z10" s="14"/>
      <c r="AA10" s="25"/>
      <c r="AB10" s="12"/>
      <c r="AC10" s="26"/>
      <c r="AD10" s="16"/>
      <c r="AE10" s="25"/>
      <c r="AF10" s="12"/>
      <c r="AG10" s="26"/>
      <c r="AH10" s="14"/>
      <c r="AI10" s="25"/>
      <c r="AJ10" s="12"/>
      <c r="AK10" s="26"/>
      <c r="AL10" s="14"/>
      <c r="AM10" s="25"/>
      <c r="AN10" s="12"/>
      <c r="AO10" s="26"/>
      <c r="AP10" s="14"/>
      <c r="AQ10" s="25"/>
      <c r="AR10" s="20"/>
      <c r="AS10" s="26"/>
      <c r="AT10" s="14"/>
      <c r="AU10" s="25"/>
      <c r="AV10" s="12"/>
      <c r="AW10" s="26"/>
      <c r="AX10" s="14"/>
      <c r="AY10" s="25"/>
      <c r="AZ10" s="12"/>
      <c r="BA10" s="26"/>
      <c r="BB10" s="14"/>
      <c r="BC10" s="25"/>
      <c r="BD10" s="12"/>
      <c r="BE10" s="26"/>
      <c r="BF10" s="14"/>
      <c r="BG10" s="25"/>
      <c r="BH10" s="12"/>
      <c r="BI10" s="26"/>
      <c r="BJ10" s="16"/>
      <c r="BK10" s="25"/>
      <c r="BL10" s="12"/>
      <c r="BM10" s="26"/>
      <c r="BN10" s="14"/>
      <c r="BO10" s="25"/>
      <c r="BP10" s="24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23" customFormat="1" ht="20.100000000000001" hidden="1" customHeight="1" x14ac:dyDescent="0.25">
      <c r="A11" s="35">
        <v>6</v>
      </c>
      <c r="B11" s="27" t="s">
        <v>44</v>
      </c>
      <c r="C11" s="25"/>
      <c r="D11" s="12"/>
      <c r="E11" s="26"/>
      <c r="F11" s="14"/>
      <c r="G11" s="25"/>
      <c r="H11" s="12"/>
      <c r="I11" s="26"/>
      <c r="J11" s="14"/>
      <c r="K11" s="25"/>
      <c r="L11" s="12"/>
      <c r="M11" s="26"/>
      <c r="N11" s="14"/>
      <c r="O11" s="25"/>
      <c r="P11" s="20"/>
      <c r="Q11" s="26"/>
      <c r="R11" s="14"/>
      <c r="S11" s="25"/>
      <c r="T11" s="12"/>
      <c r="U11" s="26"/>
      <c r="V11" s="14"/>
      <c r="W11" s="25"/>
      <c r="X11" s="12"/>
      <c r="Y11" s="26"/>
      <c r="Z11" s="14"/>
      <c r="AA11" s="25"/>
      <c r="AB11" s="12"/>
      <c r="AC11" s="26"/>
      <c r="AD11" s="16"/>
      <c r="AE11" s="25"/>
      <c r="AF11" s="12"/>
      <c r="AG11" s="26"/>
      <c r="AH11" s="14"/>
      <c r="AI11" s="25"/>
      <c r="AJ11" s="12"/>
      <c r="AK11" s="26"/>
      <c r="AL11" s="14"/>
      <c r="AM11" s="25"/>
      <c r="AN11" s="12"/>
      <c r="AO11" s="26"/>
      <c r="AP11" s="14"/>
      <c r="AQ11" s="25"/>
      <c r="AR11" s="20"/>
      <c r="AS11" s="26"/>
      <c r="AT11" s="14"/>
      <c r="AU11" s="25"/>
      <c r="AV11" s="12"/>
      <c r="AW11" s="26"/>
      <c r="AX11" s="14"/>
      <c r="AY11" s="25"/>
      <c r="AZ11" s="12"/>
      <c r="BA11" s="26"/>
      <c r="BB11" s="14"/>
      <c r="BC11" s="25"/>
      <c r="BD11" s="12"/>
      <c r="BE11" s="26"/>
      <c r="BF11" s="14"/>
      <c r="BG11" s="25"/>
      <c r="BH11" s="12"/>
      <c r="BI11" s="26"/>
      <c r="BJ11" s="16"/>
      <c r="BK11" s="25"/>
      <c r="BL11" s="12"/>
      <c r="BM11" s="26"/>
      <c r="BN11" s="14"/>
      <c r="BO11" s="25"/>
      <c r="BP11" s="24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</row>
    <row r="12" spans="1:180" s="23" customFormat="1" ht="20.100000000000001" customHeight="1" x14ac:dyDescent="0.25">
      <c r="A12" s="35">
        <v>7</v>
      </c>
      <c r="B12" s="27" t="s">
        <v>43</v>
      </c>
      <c r="C12" s="40"/>
      <c r="D12" s="12">
        <v>5</v>
      </c>
      <c r="E12" s="26"/>
      <c r="F12" s="14">
        <v>5</v>
      </c>
      <c r="G12" s="25"/>
      <c r="H12" s="12">
        <v>5</v>
      </c>
      <c r="I12" s="26"/>
      <c r="J12" s="14">
        <v>5</v>
      </c>
      <c r="K12" s="25"/>
      <c r="L12" s="12">
        <v>5</v>
      </c>
      <c r="M12" s="26"/>
      <c r="N12" s="14">
        <v>5</v>
      </c>
      <c r="O12" s="25"/>
      <c r="P12" s="20">
        <v>5</v>
      </c>
      <c r="Q12" s="26"/>
      <c r="R12" s="14">
        <v>5</v>
      </c>
      <c r="S12" s="25"/>
      <c r="T12" s="12">
        <v>5</v>
      </c>
      <c r="U12" s="26"/>
      <c r="V12" s="14">
        <v>5</v>
      </c>
      <c r="W12" s="25"/>
      <c r="X12" s="12">
        <v>5</v>
      </c>
      <c r="Y12" s="26"/>
      <c r="Z12" s="14">
        <v>5</v>
      </c>
      <c r="AA12" s="25"/>
      <c r="AB12" s="12">
        <v>5</v>
      </c>
      <c r="AC12" s="26"/>
      <c r="AD12" s="16">
        <v>5</v>
      </c>
      <c r="AE12" s="25"/>
      <c r="AF12" s="12">
        <v>5</v>
      </c>
      <c r="AG12" s="26"/>
      <c r="AH12" s="14">
        <v>5</v>
      </c>
      <c r="AI12" s="25"/>
      <c r="AJ12" s="12">
        <v>5</v>
      </c>
      <c r="AK12" s="26"/>
      <c r="AL12" s="14">
        <v>5</v>
      </c>
      <c r="AM12" s="25"/>
      <c r="AN12" s="12">
        <v>5</v>
      </c>
      <c r="AO12" s="26"/>
      <c r="AP12" s="14">
        <v>5</v>
      </c>
      <c r="AQ12" s="25"/>
      <c r="AR12" s="20">
        <v>5</v>
      </c>
      <c r="AS12" s="26"/>
      <c r="AT12" s="14">
        <v>5</v>
      </c>
      <c r="AU12" s="25"/>
      <c r="AV12" s="12">
        <v>5</v>
      </c>
      <c r="AW12" s="26"/>
      <c r="AX12" s="14">
        <v>5</v>
      </c>
      <c r="AY12" s="25"/>
      <c r="AZ12" s="12">
        <v>5</v>
      </c>
      <c r="BA12" s="26"/>
      <c r="BB12" s="14">
        <v>5</v>
      </c>
      <c r="BC12" s="25"/>
      <c r="BD12" s="12">
        <v>5</v>
      </c>
      <c r="BE12" s="26"/>
      <c r="BF12" s="14">
        <v>5</v>
      </c>
      <c r="BG12" s="25"/>
      <c r="BH12" s="12">
        <v>5</v>
      </c>
      <c r="BI12" s="26"/>
      <c r="BJ12" s="16">
        <v>5</v>
      </c>
      <c r="BK12" s="25"/>
      <c r="BL12" s="12">
        <v>5</v>
      </c>
      <c r="BM12" s="26"/>
      <c r="BN12" s="14">
        <v>5</v>
      </c>
      <c r="BO12" s="25"/>
      <c r="BP12" s="24">
        <v>5</v>
      </c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</row>
    <row r="13" spans="1:180" s="10" customFormat="1" ht="20.100000000000001" customHeight="1" x14ac:dyDescent="0.25">
      <c r="A13" s="30" t="s">
        <v>42</v>
      </c>
      <c r="B13" s="21" t="s">
        <v>41</v>
      </c>
      <c r="C13" s="25" t="s">
        <v>17</v>
      </c>
      <c r="D13" s="12" t="s">
        <v>17</v>
      </c>
      <c r="E13" s="26" t="s">
        <v>17</v>
      </c>
      <c r="F13" s="14" t="s">
        <v>17</v>
      </c>
      <c r="G13" s="25" t="s">
        <v>17</v>
      </c>
      <c r="H13" s="12" t="s">
        <v>17</v>
      </c>
      <c r="I13" s="26" t="s">
        <v>17</v>
      </c>
      <c r="J13" s="14" t="s">
        <v>17</v>
      </c>
      <c r="K13" s="25" t="s">
        <v>17</v>
      </c>
      <c r="L13" s="12" t="s">
        <v>17</v>
      </c>
      <c r="M13" s="32">
        <v>1</v>
      </c>
      <c r="N13" s="31">
        <v>10.9</v>
      </c>
      <c r="O13" s="25" t="s">
        <v>17</v>
      </c>
      <c r="P13" s="20" t="s">
        <v>17</v>
      </c>
      <c r="Q13" s="26" t="s">
        <v>17</v>
      </c>
      <c r="R13" s="14" t="s">
        <v>17</v>
      </c>
      <c r="S13" s="25" t="s">
        <v>17</v>
      </c>
      <c r="T13" s="12" t="s">
        <v>17</v>
      </c>
      <c r="U13" s="26" t="s">
        <v>17</v>
      </c>
      <c r="V13" s="14" t="s">
        <v>17</v>
      </c>
      <c r="W13" s="25" t="s">
        <v>17</v>
      </c>
      <c r="X13" s="12" t="s">
        <v>17</v>
      </c>
      <c r="Y13" s="26" t="s">
        <v>17</v>
      </c>
      <c r="Z13" s="14" t="s">
        <v>17</v>
      </c>
      <c r="AA13" s="25" t="s">
        <v>17</v>
      </c>
      <c r="AB13" s="12" t="s">
        <v>17</v>
      </c>
      <c r="AC13" s="26" t="s">
        <v>17</v>
      </c>
      <c r="AD13" s="16" t="s">
        <v>17</v>
      </c>
      <c r="AE13" s="25" t="s">
        <v>17</v>
      </c>
      <c r="AF13" s="12" t="s">
        <v>17</v>
      </c>
      <c r="AG13" s="26" t="s">
        <v>17</v>
      </c>
      <c r="AH13" s="14" t="s">
        <v>17</v>
      </c>
      <c r="AI13" s="34">
        <v>0.84615384615384615</v>
      </c>
      <c r="AJ13" s="33">
        <v>6.5</v>
      </c>
      <c r="AK13" s="32">
        <v>1</v>
      </c>
      <c r="AL13" s="31">
        <v>10.9</v>
      </c>
      <c r="AM13" s="34">
        <v>1</v>
      </c>
      <c r="AN13" s="33">
        <v>10.9</v>
      </c>
      <c r="AO13" s="26" t="s">
        <v>17</v>
      </c>
      <c r="AP13" s="14" t="s">
        <v>17</v>
      </c>
      <c r="AQ13" s="34">
        <v>0.92500000000000004</v>
      </c>
      <c r="AR13" s="49">
        <v>10.9</v>
      </c>
      <c r="AS13" s="26" t="s">
        <v>17</v>
      </c>
      <c r="AT13" s="14" t="s">
        <v>17</v>
      </c>
      <c r="AU13" s="25" t="s">
        <v>17</v>
      </c>
      <c r="AV13" s="12" t="s">
        <v>17</v>
      </c>
      <c r="AW13" s="26" t="s">
        <v>17</v>
      </c>
      <c r="AX13" s="14" t="s">
        <v>17</v>
      </c>
      <c r="AY13" s="25" t="s">
        <v>17</v>
      </c>
      <c r="AZ13" s="12" t="s">
        <v>17</v>
      </c>
      <c r="BA13" s="26" t="s">
        <v>17</v>
      </c>
      <c r="BB13" s="14" t="s">
        <v>17</v>
      </c>
      <c r="BC13" s="34">
        <v>0.95499999999999996</v>
      </c>
      <c r="BD13" s="33">
        <v>10.9</v>
      </c>
      <c r="BE13" s="32">
        <v>0.98329999999999995</v>
      </c>
      <c r="BF13" s="31">
        <v>10.9</v>
      </c>
      <c r="BG13" s="34">
        <v>0.97</v>
      </c>
      <c r="BH13" s="33">
        <v>10.9</v>
      </c>
      <c r="BI13" s="32">
        <v>0.91</v>
      </c>
      <c r="BJ13" s="48">
        <v>10.9</v>
      </c>
      <c r="BK13" s="25" t="s">
        <v>17</v>
      </c>
      <c r="BL13" s="12" t="s">
        <v>17</v>
      </c>
      <c r="BM13" s="26" t="s">
        <v>17</v>
      </c>
      <c r="BN13" s="14" t="s">
        <v>17</v>
      </c>
      <c r="BO13" s="25" t="s">
        <v>17</v>
      </c>
      <c r="BP13" s="12" t="s">
        <v>17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</row>
    <row r="14" spans="1:180" s="10" customFormat="1" ht="20.100000000000001" customHeight="1" x14ac:dyDescent="0.25">
      <c r="A14" s="30" t="s">
        <v>40</v>
      </c>
      <c r="B14" s="21" t="s">
        <v>39</v>
      </c>
      <c r="C14" s="61">
        <v>1</v>
      </c>
      <c r="D14" s="60">
        <v>10.9</v>
      </c>
      <c r="E14" s="63">
        <v>1</v>
      </c>
      <c r="F14" s="62">
        <v>8.9</v>
      </c>
      <c r="G14" s="61">
        <v>1</v>
      </c>
      <c r="H14" s="60">
        <v>8.9</v>
      </c>
      <c r="I14" s="32">
        <v>1</v>
      </c>
      <c r="J14" s="31">
        <v>8.9</v>
      </c>
      <c r="K14" s="25" t="s">
        <v>17</v>
      </c>
      <c r="L14" s="12" t="s">
        <v>17</v>
      </c>
      <c r="M14" s="26" t="s">
        <v>17</v>
      </c>
      <c r="N14" s="14" t="s">
        <v>17</v>
      </c>
      <c r="O14" s="34">
        <v>1</v>
      </c>
      <c r="P14" s="49">
        <v>10.9</v>
      </c>
      <c r="Q14" s="32">
        <v>1</v>
      </c>
      <c r="R14" s="31">
        <v>10.9</v>
      </c>
      <c r="S14" s="34">
        <v>0.85909856781802862</v>
      </c>
      <c r="T14" s="33">
        <v>0</v>
      </c>
      <c r="U14" s="32">
        <v>0.91210000000000002</v>
      </c>
      <c r="V14" s="31">
        <v>6.5</v>
      </c>
      <c r="W14" s="34">
        <v>0.77339999999999998</v>
      </c>
      <c r="X14" s="33">
        <v>0</v>
      </c>
      <c r="Y14" s="32">
        <v>1</v>
      </c>
      <c r="Z14" s="31">
        <v>8.9</v>
      </c>
      <c r="AA14" s="34">
        <v>1</v>
      </c>
      <c r="AB14" s="33">
        <v>10.9</v>
      </c>
      <c r="AC14" s="32">
        <v>1</v>
      </c>
      <c r="AD14" s="48">
        <v>8.9</v>
      </c>
      <c r="AE14" s="34">
        <v>1</v>
      </c>
      <c r="AF14" s="33">
        <v>8.9</v>
      </c>
      <c r="AG14" s="26" t="s">
        <v>17</v>
      </c>
      <c r="AH14" s="14" t="s">
        <v>17</v>
      </c>
      <c r="AI14" s="25" t="s">
        <v>17</v>
      </c>
      <c r="AJ14" s="12" t="s">
        <v>17</v>
      </c>
      <c r="AK14" s="26" t="s">
        <v>17</v>
      </c>
      <c r="AL14" s="14" t="s">
        <v>17</v>
      </c>
      <c r="AM14" s="25" t="s">
        <v>17</v>
      </c>
      <c r="AN14" s="12" t="s">
        <v>17</v>
      </c>
      <c r="AO14" s="32">
        <v>1</v>
      </c>
      <c r="AP14" s="31">
        <v>10.9</v>
      </c>
      <c r="AQ14" s="25" t="s">
        <v>17</v>
      </c>
      <c r="AR14" s="20" t="s">
        <v>17</v>
      </c>
      <c r="AS14" s="32">
        <v>1</v>
      </c>
      <c r="AT14" s="31">
        <v>8.9</v>
      </c>
      <c r="AU14" s="25" t="s">
        <v>17</v>
      </c>
      <c r="AV14" s="12" t="s">
        <v>17</v>
      </c>
      <c r="AW14" s="32">
        <v>1</v>
      </c>
      <c r="AX14" s="31">
        <v>8.9</v>
      </c>
      <c r="AY14" s="34">
        <v>0.90539999999999998</v>
      </c>
      <c r="AZ14" s="33">
        <v>6.5</v>
      </c>
      <c r="BA14" s="32">
        <v>0.90539999999999998</v>
      </c>
      <c r="BB14" s="31">
        <v>6.5</v>
      </c>
      <c r="BC14" s="25" t="s">
        <v>17</v>
      </c>
      <c r="BD14" s="12" t="s">
        <v>17</v>
      </c>
      <c r="BE14" s="26" t="s">
        <v>17</v>
      </c>
      <c r="BF14" s="14" t="s">
        <v>17</v>
      </c>
      <c r="BG14" s="25" t="s">
        <v>17</v>
      </c>
      <c r="BH14" s="12" t="s">
        <v>17</v>
      </c>
      <c r="BI14" s="26" t="s">
        <v>17</v>
      </c>
      <c r="BJ14" s="16" t="s">
        <v>17</v>
      </c>
      <c r="BK14" s="34">
        <v>1</v>
      </c>
      <c r="BL14" s="33">
        <v>8.9</v>
      </c>
      <c r="BM14" s="32">
        <v>1</v>
      </c>
      <c r="BN14" s="31">
        <v>8.9</v>
      </c>
      <c r="BO14" s="34">
        <v>1</v>
      </c>
      <c r="BP14" s="24">
        <v>8.9</v>
      </c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</row>
    <row r="15" spans="1:180" s="11" customFormat="1" ht="20.100000000000001" customHeight="1" x14ac:dyDescent="0.25">
      <c r="A15" s="47">
        <v>9</v>
      </c>
      <c r="B15" s="21" t="s">
        <v>38</v>
      </c>
      <c r="C15" s="58">
        <v>8</v>
      </c>
      <c r="D15" s="55">
        <v>17.399999999999999</v>
      </c>
      <c r="E15" s="59">
        <v>8</v>
      </c>
      <c r="F15" s="56">
        <v>14.3</v>
      </c>
      <c r="G15" s="58">
        <v>8</v>
      </c>
      <c r="H15" s="55">
        <v>14.3</v>
      </c>
      <c r="I15" s="54">
        <v>8</v>
      </c>
      <c r="J15" s="56">
        <v>14.3</v>
      </c>
      <c r="K15" s="58">
        <v>7.75</v>
      </c>
      <c r="L15" s="55">
        <v>17.2438</v>
      </c>
      <c r="M15" s="54">
        <v>8</v>
      </c>
      <c r="N15" s="56">
        <v>17.399999999999999</v>
      </c>
      <c r="O15" s="40">
        <v>8</v>
      </c>
      <c r="P15" s="57">
        <v>17.399999999999999</v>
      </c>
      <c r="Q15" s="54">
        <v>8</v>
      </c>
      <c r="R15" s="56">
        <v>17.399999999999999</v>
      </c>
      <c r="S15" s="40">
        <v>8</v>
      </c>
      <c r="T15" s="55">
        <v>17.399999999999999</v>
      </c>
      <c r="U15" s="54">
        <v>8</v>
      </c>
      <c r="V15" s="56">
        <v>17.399999999999999</v>
      </c>
      <c r="W15" s="40">
        <v>8</v>
      </c>
      <c r="X15" s="55">
        <v>17.399999999999999</v>
      </c>
      <c r="Y15" s="54">
        <v>8</v>
      </c>
      <c r="Z15" s="56">
        <v>14.3</v>
      </c>
      <c r="AA15" s="40">
        <v>7.67</v>
      </c>
      <c r="AB15" s="85">
        <v>16.68</v>
      </c>
      <c r="AC15" s="54">
        <v>7.67</v>
      </c>
      <c r="AD15" s="86">
        <v>13.71</v>
      </c>
      <c r="AE15" s="40">
        <v>7.67</v>
      </c>
      <c r="AF15" s="87">
        <v>13.71</v>
      </c>
      <c r="AG15" s="54">
        <v>8</v>
      </c>
      <c r="AH15" s="14">
        <v>17.8</v>
      </c>
      <c r="AI15" s="40">
        <v>8</v>
      </c>
      <c r="AJ15" s="12">
        <v>17.399999999999999</v>
      </c>
      <c r="AK15" s="54">
        <v>8</v>
      </c>
      <c r="AL15" s="14">
        <v>17.399999999999999</v>
      </c>
      <c r="AM15" s="40">
        <v>8</v>
      </c>
      <c r="AN15" s="12">
        <v>17.399999999999999</v>
      </c>
      <c r="AO15" s="54">
        <v>8</v>
      </c>
      <c r="AP15" s="14">
        <v>17.399999999999999</v>
      </c>
      <c r="AQ15" s="40">
        <v>8</v>
      </c>
      <c r="AR15" s="20">
        <v>17.399999999999999</v>
      </c>
      <c r="AS15" s="54">
        <v>8</v>
      </c>
      <c r="AT15" s="14">
        <v>14.3</v>
      </c>
      <c r="AU15" s="40">
        <v>8</v>
      </c>
      <c r="AV15" s="12">
        <v>17.8</v>
      </c>
      <c r="AW15" s="54">
        <v>8</v>
      </c>
      <c r="AX15" s="14">
        <v>14.3</v>
      </c>
      <c r="AY15" s="40">
        <v>7.67</v>
      </c>
      <c r="AZ15" s="87">
        <v>16.68</v>
      </c>
      <c r="BA15" s="54">
        <v>7.67</v>
      </c>
      <c r="BB15" s="88">
        <v>16.68</v>
      </c>
      <c r="BC15" s="40">
        <v>7.67</v>
      </c>
      <c r="BD15" s="87">
        <v>16.68</v>
      </c>
      <c r="BE15" s="54">
        <v>7.67</v>
      </c>
      <c r="BF15" s="88">
        <v>16.68</v>
      </c>
      <c r="BG15" s="40">
        <v>7.67</v>
      </c>
      <c r="BH15" s="87">
        <v>16.68</v>
      </c>
      <c r="BI15" s="54">
        <v>7.67</v>
      </c>
      <c r="BJ15" s="86">
        <v>16.68</v>
      </c>
      <c r="BK15" s="40">
        <v>8</v>
      </c>
      <c r="BL15" s="12">
        <v>14.3</v>
      </c>
      <c r="BM15" s="54">
        <v>8</v>
      </c>
      <c r="BN15" s="14">
        <v>14.3</v>
      </c>
      <c r="BO15" s="40">
        <v>8</v>
      </c>
      <c r="BP15" s="12">
        <v>14.3</v>
      </c>
    </row>
    <row r="16" spans="1:180" s="10" customFormat="1" ht="31.5" x14ac:dyDescent="0.25">
      <c r="A16" s="30">
        <v>10</v>
      </c>
      <c r="B16" s="21" t="s">
        <v>37</v>
      </c>
      <c r="C16" s="25" t="s">
        <v>31</v>
      </c>
      <c r="D16" s="12">
        <v>5</v>
      </c>
      <c r="E16" s="26" t="s">
        <v>31</v>
      </c>
      <c r="F16" s="14">
        <v>5</v>
      </c>
      <c r="G16" s="25" t="s">
        <v>31</v>
      </c>
      <c r="H16" s="12">
        <v>5</v>
      </c>
      <c r="I16" s="26" t="s">
        <v>31</v>
      </c>
      <c r="J16" s="14">
        <v>5</v>
      </c>
      <c r="K16" s="25" t="s">
        <v>31</v>
      </c>
      <c r="L16" s="12">
        <v>5</v>
      </c>
      <c r="M16" s="26" t="s">
        <v>31</v>
      </c>
      <c r="N16" s="14">
        <v>5</v>
      </c>
      <c r="O16" s="25" t="s">
        <v>31</v>
      </c>
      <c r="P16" s="20">
        <v>5</v>
      </c>
      <c r="Q16" s="26" t="s">
        <v>30</v>
      </c>
      <c r="R16" s="14">
        <v>1</v>
      </c>
      <c r="S16" s="25" t="s">
        <v>31</v>
      </c>
      <c r="T16" s="12">
        <v>5</v>
      </c>
      <c r="U16" s="26" t="s">
        <v>31</v>
      </c>
      <c r="V16" s="14">
        <v>5</v>
      </c>
      <c r="W16" s="25" t="s">
        <v>31</v>
      </c>
      <c r="X16" s="12">
        <v>5</v>
      </c>
      <c r="Y16" s="26" t="s">
        <v>31</v>
      </c>
      <c r="Z16" s="14">
        <v>5</v>
      </c>
      <c r="AA16" s="25" t="s">
        <v>30</v>
      </c>
      <c r="AB16" s="12">
        <v>2</v>
      </c>
      <c r="AC16" s="26" t="s">
        <v>31</v>
      </c>
      <c r="AD16" s="16">
        <v>5</v>
      </c>
      <c r="AE16" s="25" t="s">
        <v>30</v>
      </c>
      <c r="AF16" s="12">
        <v>1</v>
      </c>
      <c r="AG16" s="26" t="s">
        <v>30</v>
      </c>
      <c r="AH16" s="14">
        <v>1</v>
      </c>
      <c r="AI16" s="25" t="s">
        <v>31</v>
      </c>
      <c r="AJ16" s="12">
        <v>5</v>
      </c>
      <c r="AK16" s="26" t="s">
        <v>30</v>
      </c>
      <c r="AL16" s="14">
        <v>2</v>
      </c>
      <c r="AM16" s="25" t="s">
        <v>31</v>
      </c>
      <c r="AN16" s="12">
        <v>5</v>
      </c>
      <c r="AO16" s="26" t="s">
        <v>31</v>
      </c>
      <c r="AP16" s="14">
        <v>5</v>
      </c>
      <c r="AQ16" s="25" t="s">
        <v>31</v>
      </c>
      <c r="AR16" s="20">
        <v>5</v>
      </c>
      <c r="AS16" s="26" t="s">
        <v>31</v>
      </c>
      <c r="AT16" s="14">
        <v>5</v>
      </c>
      <c r="AU16" s="25" t="s">
        <v>31</v>
      </c>
      <c r="AV16" s="12">
        <v>5</v>
      </c>
      <c r="AW16" s="26" t="s">
        <v>31</v>
      </c>
      <c r="AX16" s="14">
        <v>5</v>
      </c>
      <c r="AY16" s="25" t="s">
        <v>31</v>
      </c>
      <c r="AZ16" s="12">
        <v>5</v>
      </c>
      <c r="BA16" s="26" t="s">
        <v>31</v>
      </c>
      <c r="BB16" s="14">
        <v>5</v>
      </c>
      <c r="BC16" s="25" t="s">
        <v>31</v>
      </c>
      <c r="BD16" s="12">
        <v>5</v>
      </c>
      <c r="BE16" s="26" t="s">
        <v>31</v>
      </c>
      <c r="BF16" s="14">
        <v>5</v>
      </c>
      <c r="BG16" s="25" t="s">
        <v>31</v>
      </c>
      <c r="BH16" s="12">
        <v>5</v>
      </c>
      <c r="BI16" s="26" t="s">
        <v>31</v>
      </c>
      <c r="BJ16" s="16">
        <v>5</v>
      </c>
      <c r="BK16" s="25" t="s">
        <v>30</v>
      </c>
      <c r="BL16" s="12">
        <v>2</v>
      </c>
      <c r="BM16" s="26" t="s">
        <v>31</v>
      </c>
      <c r="BN16" s="14">
        <v>5</v>
      </c>
      <c r="BO16" s="25" t="s">
        <v>31</v>
      </c>
      <c r="BP16" s="12">
        <v>5</v>
      </c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</row>
    <row r="17" spans="1:180" s="36" customFormat="1" ht="47.25" x14ac:dyDescent="0.25">
      <c r="A17" s="38" t="s">
        <v>36</v>
      </c>
      <c r="B17" s="21" t="s">
        <v>35</v>
      </c>
      <c r="C17" s="25" t="s">
        <v>17</v>
      </c>
      <c r="D17" s="24" t="s">
        <v>17</v>
      </c>
      <c r="E17" s="26">
        <v>0.84432419880813658</v>
      </c>
      <c r="F17" s="14">
        <v>5</v>
      </c>
      <c r="G17" s="25">
        <v>0.84968329753713323</v>
      </c>
      <c r="H17" s="12">
        <v>5</v>
      </c>
      <c r="I17" s="26">
        <v>0.82698886620266443</v>
      </c>
      <c r="J17" s="14">
        <v>5</v>
      </c>
      <c r="K17" s="25" t="s">
        <v>17</v>
      </c>
      <c r="L17" s="24" t="s">
        <v>17</v>
      </c>
      <c r="M17" s="26" t="s">
        <v>17</v>
      </c>
      <c r="N17" s="37" t="s">
        <v>17</v>
      </c>
      <c r="O17" s="25" t="s">
        <v>17</v>
      </c>
      <c r="P17" s="46" t="s">
        <v>17</v>
      </c>
      <c r="Q17" s="26" t="s">
        <v>17</v>
      </c>
      <c r="R17" s="37" t="s">
        <v>17</v>
      </c>
      <c r="S17" s="25" t="s">
        <v>17</v>
      </c>
      <c r="T17" s="24" t="s">
        <v>17</v>
      </c>
      <c r="U17" s="26" t="s">
        <v>17</v>
      </c>
      <c r="V17" s="37" t="s">
        <v>17</v>
      </c>
      <c r="W17" s="25" t="s">
        <v>17</v>
      </c>
      <c r="X17" s="24" t="s">
        <v>17</v>
      </c>
      <c r="Y17" s="26">
        <v>0.76986040434054281</v>
      </c>
      <c r="Z17" s="14">
        <v>3</v>
      </c>
      <c r="AA17" s="25" t="s">
        <v>17</v>
      </c>
      <c r="AB17" s="24" t="s">
        <v>17</v>
      </c>
      <c r="AC17" s="26">
        <v>0.72762897089089207</v>
      </c>
      <c r="AD17" s="16">
        <v>1.5</v>
      </c>
      <c r="AE17" s="25">
        <v>0.75581006065041534</v>
      </c>
      <c r="AF17" s="12">
        <v>1.5</v>
      </c>
      <c r="AG17" s="26" t="s">
        <v>17</v>
      </c>
      <c r="AH17" s="37" t="s">
        <v>17</v>
      </c>
      <c r="AI17" s="25" t="s">
        <v>17</v>
      </c>
      <c r="AJ17" s="24" t="s">
        <v>17</v>
      </c>
      <c r="AK17" s="26" t="s">
        <v>17</v>
      </c>
      <c r="AL17" s="37" t="s">
        <v>17</v>
      </c>
      <c r="AM17" s="25" t="s">
        <v>17</v>
      </c>
      <c r="AN17" s="24" t="s">
        <v>17</v>
      </c>
      <c r="AO17" s="26" t="s">
        <v>17</v>
      </c>
      <c r="AP17" s="37" t="s">
        <v>17</v>
      </c>
      <c r="AQ17" s="25" t="s">
        <v>17</v>
      </c>
      <c r="AR17" s="46" t="s">
        <v>17</v>
      </c>
      <c r="AS17" s="26">
        <v>0.7169035076068806</v>
      </c>
      <c r="AT17" s="14">
        <v>0</v>
      </c>
      <c r="AU17" s="25" t="s">
        <v>17</v>
      </c>
      <c r="AV17" s="24" t="s">
        <v>17</v>
      </c>
      <c r="AW17" s="26">
        <v>0.75</v>
      </c>
      <c r="AX17" s="14">
        <v>1.5</v>
      </c>
      <c r="AY17" s="25" t="s">
        <v>17</v>
      </c>
      <c r="AZ17" s="24" t="s">
        <v>17</v>
      </c>
      <c r="BA17" s="26" t="s">
        <v>17</v>
      </c>
      <c r="BB17" s="37" t="s">
        <v>17</v>
      </c>
      <c r="BC17" s="25" t="s">
        <v>17</v>
      </c>
      <c r="BD17" s="24" t="s">
        <v>17</v>
      </c>
      <c r="BE17" s="26" t="s">
        <v>17</v>
      </c>
      <c r="BF17" s="37" t="s">
        <v>17</v>
      </c>
      <c r="BG17" s="25" t="s">
        <v>17</v>
      </c>
      <c r="BH17" s="24" t="s">
        <v>17</v>
      </c>
      <c r="BI17" s="26" t="s">
        <v>17</v>
      </c>
      <c r="BJ17" s="43" t="s">
        <v>17</v>
      </c>
      <c r="BK17" s="25">
        <v>0.78010000000000002</v>
      </c>
      <c r="BL17" s="12">
        <v>3</v>
      </c>
      <c r="BM17" s="26">
        <v>0.72366637023027358</v>
      </c>
      <c r="BN17" s="14">
        <v>0</v>
      </c>
      <c r="BO17" s="25">
        <v>0.80774922306428454</v>
      </c>
      <c r="BP17" s="24">
        <v>3</v>
      </c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</row>
    <row r="18" spans="1:180" s="36" customFormat="1" ht="47.25" x14ac:dyDescent="0.25">
      <c r="A18" s="38" t="s">
        <v>34</v>
      </c>
      <c r="B18" s="21" t="s">
        <v>33</v>
      </c>
      <c r="C18" s="25">
        <v>0.82864213908472684</v>
      </c>
      <c r="D18" s="12">
        <v>1.5</v>
      </c>
      <c r="E18" s="26" t="s">
        <v>17</v>
      </c>
      <c r="F18" s="37" t="s">
        <v>17</v>
      </c>
      <c r="G18" s="25" t="s">
        <v>17</v>
      </c>
      <c r="H18" s="24" t="s">
        <v>17</v>
      </c>
      <c r="I18" s="26" t="s">
        <v>17</v>
      </c>
      <c r="J18" s="37" t="s">
        <v>17</v>
      </c>
      <c r="K18" s="25" t="s">
        <v>17</v>
      </c>
      <c r="L18" s="24" t="s">
        <v>17</v>
      </c>
      <c r="M18" s="26">
        <v>1</v>
      </c>
      <c r="N18" s="14">
        <v>5</v>
      </c>
      <c r="O18" s="25">
        <v>1</v>
      </c>
      <c r="P18" s="20">
        <v>5</v>
      </c>
      <c r="Q18" s="26">
        <v>0.7754548788402017</v>
      </c>
      <c r="R18" s="14">
        <v>0</v>
      </c>
      <c r="S18" s="25">
        <v>0.92629751658084158</v>
      </c>
      <c r="T18" s="12">
        <v>3</v>
      </c>
      <c r="U18" s="26">
        <v>0.86677642842381508</v>
      </c>
      <c r="V18" s="14">
        <v>1.5</v>
      </c>
      <c r="W18" s="25">
        <v>0.85508962030303426</v>
      </c>
      <c r="X18" s="12">
        <v>1.5</v>
      </c>
      <c r="Y18" s="26" t="s">
        <v>17</v>
      </c>
      <c r="Z18" s="14" t="s">
        <v>17</v>
      </c>
      <c r="AA18" s="25">
        <v>0.75654279320591367</v>
      </c>
      <c r="AB18" s="12">
        <v>0</v>
      </c>
      <c r="AC18" s="26" t="s">
        <v>17</v>
      </c>
      <c r="AD18" s="43" t="s">
        <v>17</v>
      </c>
      <c r="AE18" s="25" t="s">
        <v>17</v>
      </c>
      <c r="AF18" s="24" t="s">
        <v>17</v>
      </c>
      <c r="AG18" s="26" t="s">
        <v>17</v>
      </c>
      <c r="AH18" s="37" t="s">
        <v>17</v>
      </c>
      <c r="AI18" s="25">
        <v>0.87763917657338208</v>
      </c>
      <c r="AJ18" s="12">
        <v>1.5</v>
      </c>
      <c r="AK18" s="26">
        <v>0.40819408093416548</v>
      </c>
      <c r="AL18" s="14">
        <v>0</v>
      </c>
      <c r="AM18" s="25">
        <v>0.65397948072446832</v>
      </c>
      <c r="AN18" s="12">
        <v>0</v>
      </c>
      <c r="AO18" s="26">
        <v>0.93054226418750163</v>
      </c>
      <c r="AP18" s="14">
        <v>3</v>
      </c>
      <c r="AQ18" s="25">
        <v>1</v>
      </c>
      <c r="AR18" s="20">
        <v>5</v>
      </c>
      <c r="AS18" s="26" t="s">
        <v>17</v>
      </c>
      <c r="AT18" s="37" t="s">
        <v>17</v>
      </c>
      <c r="AU18" s="25" t="s">
        <v>17</v>
      </c>
      <c r="AV18" s="24" t="s">
        <v>17</v>
      </c>
      <c r="AW18" s="26" t="s">
        <v>17</v>
      </c>
      <c r="AX18" s="37" t="s">
        <v>17</v>
      </c>
      <c r="AY18" s="25">
        <v>1</v>
      </c>
      <c r="AZ18" s="12">
        <v>5</v>
      </c>
      <c r="BA18" s="26">
        <v>0.88912139251080913</v>
      </c>
      <c r="BB18" s="14">
        <v>1.5</v>
      </c>
      <c r="BC18" s="25">
        <v>1</v>
      </c>
      <c r="BD18" s="12">
        <v>5</v>
      </c>
      <c r="BE18" s="26">
        <v>1</v>
      </c>
      <c r="BF18" s="14">
        <v>5</v>
      </c>
      <c r="BG18" s="25">
        <v>1</v>
      </c>
      <c r="BH18" s="12">
        <v>5</v>
      </c>
      <c r="BI18" s="26">
        <v>1</v>
      </c>
      <c r="BJ18" s="16">
        <v>5</v>
      </c>
      <c r="BK18" s="25" t="s">
        <v>17</v>
      </c>
      <c r="BL18" s="24" t="s">
        <v>17</v>
      </c>
      <c r="BM18" s="26" t="s">
        <v>17</v>
      </c>
      <c r="BN18" s="37" t="s">
        <v>17</v>
      </c>
      <c r="BO18" s="25" t="s">
        <v>17</v>
      </c>
      <c r="BP18" s="24" t="s">
        <v>17</v>
      </c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</row>
    <row r="19" spans="1:180" s="10" customFormat="1" ht="20.100000000000001" customHeight="1" x14ac:dyDescent="0.25">
      <c r="A19" s="30">
        <v>12</v>
      </c>
      <c r="B19" s="21" t="s">
        <v>32</v>
      </c>
      <c r="C19" s="52" t="s">
        <v>31</v>
      </c>
      <c r="D19" s="12">
        <v>0</v>
      </c>
      <c r="E19" s="53" t="s">
        <v>31</v>
      </c>
      <c r="F19" s="14">
        <v>0</v>
      </c>
      <c r="G19" s="52" t="s">
        <v>31</v>
      </c>
      <c r="H19" s="12">
        <v>0</v>
      </c>
      <c r="I19" s="53" t="s">
        <v>31</v>
      </c>
      <c r="J19" s="14">
        <v>0</v>
      </c>
      <c r="K19" s="52" t="s">
        <v>30</v>
      </c>
      <c r="L19" s="24">
        <v>2</v>
      </c>
      <c r="M19" s="53" t="s">
        <v>30</v>
      </c>
      <c r="N19" s="37">
        <v>2</v>
      </c>
      <c r="O19" s="52" t="s">
        <v>30</v>
      </c>
      <c r="P19" s="46">
        <v>2</v>
      </c>
      <c r="Q19" s="53" t="s">
        <v>31</v>
      </c>
      <c r="R19" s="14">
        <v>0</v>
      </c>
      <c r="S19" s="52" t="s">
        <v>30</v>
      </c>
      <c r="T19" s="24">
        <v>2</v>
      </c>
      <c r="U19" s="53" t="s">
        <v>28</v>
      </c>
      <c r="V19" s="37">
        <v>2</v>
      </c>
      <c r="W19" s="52" t="s">
        <v>28</v>
      </c>
      <c r="X19" s="24">
        <v>2</v>
      </c>
      <c r="Y19" s="53" t="s">
        <v>28</v>
      </c>
      <c r="Z19" s="37">
        <v>2</v>
      </c>
      <c r="AA19" s="52" t="s">
        <v>30</v>
      </c>
      <c r="AB19" s="24">
        <v>2</v>
      </c>
      <c r="AC19" s="53" t="s">
        <v>30</v>
      </c>
      <c r="AD19" s="43">
        <v>2</v>
      </c>
      <c r="AE19" s="52" t="s">
        <v>30</v>
      </c>
      <c r="AF19" s="24">
        <v>2</v>
      </c>
      <c r="AG19" s="53" t="s">
        <v>30</v>
      </c>
      <c r="AH19" s="37">
        <v>2</v>
      </c>
      <c r="AI19" s="52" t="s">
        <v>30</v>
      </c>
      <c r="AJ19" s="24">
        <v>2</v>
      </c>
      <c r="AK19" s="53" t="s">
        <v>28</v>
      </c>
      <c r="AL19" s="37">
        <v>2</v>
      </c>
      <c r="AM19" s="52" t="s">
        <v>28</v>
      </c>
      <c r="AN19" s="24">
        <v>2</v>
      </c>
      <c r="AO19" s="53" t="s">
        <v>28</v>
      </c>
      <c r="AP19" s="37">
        <v>2</v>
      </c>
      <c r="AQ19" s="52" t="s">
        <v>28</v>
      </c>
      <c r="AR19" s="46">
        <v>2</v>
      </c>
      <c r="AS19" s="53" t="s">
        <v>29</v>
      </c>
      <c r="AT19" s="14">
        <v>0</v>
      </c>
      <c r="AU19" s="52" t="s">
        <v>28</v>
      </c>
      <c r="AV19" s="24">
        <v>2</v>
      </c>
      <c r="AW19" s="53" t="s">
        <v>28</v>
      </c>
      <c r="AX19" s="37">
        <v>2</v>
      </c>
      <c r="AY19" s="52" t="s">
        <v>29</v>
      </c>
      <c r="AZ19" s="12">
        <v>0</v>
      </c>
      <c r="BA19" s="53" t="s">
        <v>28</v>
      </c>
      <c r="BB19" s="37">
        <v>2</v>
      </c>
      <c r="BC19" s="52" t="s">
        <v>28</v>
      </c>
      <c r="BD19" s="24">
        <v>2</v>
      </c>
      <c r="BE19" s="53" t="s">
        <v>28</v>
      </c>
      <c r="BF19" s="37">
        <v>2</v>
      </c>
      <c r="BG19" s="52" t="s">
        <v>28</v>
      </c>
      <c r="BH19" s="24">
        <v>2</v>
      </c>
      <c r="BI19" s="53" t="s">
        <v>28</v>
      </c>
      <c r="BJ19" s="43">
        <v>2</v>
      </c>
      <c r="BK19" s="52" t="s">
        <v>28</v>
      </c>
      <c r="BL19" s="24">
        <v>2</v>
      </c>
      <c r="BM19" s="53" t="s">
        <v>28</v>
      </c>
      <c r="BN19" s="37">
        <v>2</v>
      </c>
      <c r="BO19" s="52" t="s">
        <v>28</v>
      </c>
      <c r="BP19" s="24">
        <v>2</v>
      </c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</row>
    <row r="20" spans="1:180" s="10" customFormat="1" ht="20.100000000000001" customHeight="1" x14ac:dyDescent="0.25">
      <c r="A20" s="30">
        <v>13</v>
      </c>
      <c r="B20" s="21" t="s">
        <v>27</v>
      </c>
      <c r="C20" s="52">
        <v>3</v>
      </c>
      <c r="D20" s="12">
        <v>1</v>
      </c>
      <c r="E20" s="51">
        <v>3</v>
      </c>
      <c r="F20" s="37">
        <v>1</v>
      </c>
      <c r="G20" s="52">
        <v>3</v>
      </c>
      <c r="H20" s="12">
        <v>1</v>
      </c>
      <c r="I20" s="53">
        <v>3</v>
      </c>
      <c r="J20" s="14">
        <v>1</v>
      </c>
      <c r="K20" s="52">
        <v>3</v>
      </c>
      <c r="L20" s="12">
        <v>1</v>
      </c>
      <c r="M20" s="53">
        <v>0</v>
      </c>
      <c r="N20" s="14">
        <v>0</v>
      </c>
      <c r="O20" s="52">
        <v>0</v>
      </c>
      <c r="P20" s="20">
        <v>0</v>
      </c>
      <c r="Q20" s="53">
        <v>1</v>
      </c>
      <c r="R20" s="14">
        <v>0</v>
      </c>
      <c r="S20" s="52">
        <v>0</v>
      </c>
      <c r="T20" s="12">
        <v>0</v>
      </c>
      <c r="U20" s="53">
        <v>1</v>
      </c>
      <c r="V20" s="14">
        <v>0</v>
      </c>
      <c r="W20" s="52">
        <v>1</v>
      </c>
      <c r="X20" s="12">
        <v>0</v>
      </c>
      <c r="Y20" s="53">
        <v>1</v>
      </c>
      <c r="Z20" s="14">
        <v>0</v>
      </c>
      <c r="AA20" s="52">
        <v>1</v>
      </c>
      <c r="AB20" s="12">
        <v>0</v>
      </c>
      <c r="AC20" s="53">
        <v>1</v>
      </c>
      <c r="AD20" s="16">
        <v>0</v>
      </c>
      <c r="AE20" s="52">
        <v>1</v>
      </c>
      <c r="AF20" s="12">
        <v>0</v>
      </c>
      <c r="AG20" s="53">
        <v>1</v>
      </c>
      <c r="AH20" s="14">
        <v>0</v>
      </c>
      <c r="AI20" s="52">
        <v>4</v>
      </c>
      <c r="AJ20" s="12">
        <v>1</v>
      </c>
      <c r="AK20" s="53">
        <v>4</v>
      </c>
      <c r="AL20" s="14">
        <v>1</v>
      </c>
      <c r="AM20" s="52">
        <v>4</v>
      </c>
      <c r="AN20" s="12">
        <v>1</v>
      </c>
      <c r="AO20" s="53">
        <v>4</v>
      </c>
      <c r="AP20" s="14">
        <v>1</v>
      </c>
      <c r="AQ20" s="52">
        <v>4</v>
      </c>
      <c r="AR20" s="20">
        <v>1</v>
      </c>
      <c r="AS20" s="53">
        <v>4</v>
      </c>
      <c r="AT20" s="14">
        <v>1</v>
      </c>
      <c r="AU20" s="52">
        <v>1</v>
      </c>
      <c r="AV20" s="12">
        <v>0</v>
      </c>
      <c r="AW20" s="53">
        <v>1</v>
      </c>
      <c r="AX20" s="14">
        <v>0</v>
      </c>
      <c r="AY20" s="52">
        <v>3</v>
      </c>
      <c r="AZ20" s="12">
        <v>1</v>
      </c>
      <c r="BA20" s="53">
        <v>3</v>
      </c>
      <c r="BB20" s="14">
        <v>1</v>
      </c>
      <c r="BC20" s="52">
        <v>4</v>
      </c>
      <c r="BD20" s="12">
        <v>1</v>
      </c>
      <c r="BE20" s="53">
        <v>4</v>
      </c>
      <c r="BF20" s="14">
        <v>1</v>
      </c>
      <c r="BG20" s="52">
        <v>4</v>
      </c>
      <c r="BH20" s="12">
        <v>1</v>
      </c>
      <c r="BI20" s="53">
        <v>4</v>
      </c>
      <c r="BJ20" s="16">
        <v>1</v>
      </c>
      <c r="BK20" s="52">
        <v>1</v>
      </c>
      <c r="BL20" s="12">
        <v>0</v>
      </c>
      <c r="BM20" s="53">
        <v>4</v>
      </c>
      <c r="BN20" s="14">
        <v>1</v>
      </c>
      <c r="BO20" s="52">
        <v>4</v>
      </c>
      <c r="BP20" s="24">
        <v>1</v>
      </c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</row>
    <row r="21" spans="1:180" s="10" customFormat="1" ht="20.100000000000001" customHeight="1" x14ac:dyDescent="0.25">
      <c r="A21" s="30">
        <v>14</v>
      </c>
      <c r="B21" s="21" t="s">
        <v>26</v>
      </c>
      <c r="C21" s="52">
        <v>1</v>
      </c>
      <c r="D21" s="12">
        <v>0</v>
      </c>
      <c r="E21" s="51">
        <v>1</v>
      </c>
      <c r="F21" s="37">
        <v>0</v>
      </c>
      <c r="G21" s="52">
        <v>1</v>
      </c>
      <c r="H21" s="12">
        <v>0</v>
      </c>
      <c r="I21" s="53">
        <v>1</v>
      </c>
      <c r="J21" s="14">
        <v>0</v>
      </c>
      <c r="K21" s="52">
        <v>1</v>
      </c>
      <c r="L21" s="12">
        <v>0</v>
      </c>
      <c r="M21" s="53">
        <v>0</v>
      </c>
      <c r="N21" s="14">
        <v>3</v>
      </c>
      <c r="O21" s="52">
        <v>0</v>
      </c>
      <c r="P21" s="20">
        <v>3</v>
      </c>
      <c r="Q21" s="53">
        <v>1</v>
      </c>
      <c r="R21" s="14">
        <v>0</v>
      </c>
      <c r="S21" s="52">
        <v>0</v>
      </c>
      <c r="T21" s="12">
        <v>3</v>
      </c>
      <c r="U21" s="53">
        <v>0</v>
      </c>
      <c r="V21" s="14">
        <v>3</v>
      </c>
      <c r="W21" s="52">
        <v>0</v>
      </c>
      <c r="X21" s="12">
        <v>3</v>
      </c>
      <c r="Y21" s="53">
        <v>0</v>
      </c>
      <c r="Z21" s="14">
        <v>3</v>
      </c>
      <c r="AA21" s="52">
        <v>0</v>
      </c>
      <c r="AB21" s="12">
        <v>3</v>
      </c>
      <c r="AC21" s="53">
        <v>0</v>
      </c>
      <c r="AD21" s="16">
        <v>3</v>
      </c>
      <c r="AE21" s="52">
        <v>0</v>
      </c>
      <c r="AF21" s="12">
        <v>3</v>
      </c>
      <c r="AG21" s="53">
        <v>0</v>
      </c>
      <c r="AH21" s="14">
        <v>3</v>
      </c>
      <c r="AI21" s="52">
        <v>0</v>
      </c>
      <c r="AJ21" s="12">
        <v>3</v>
      </c>
      <c r="AK21" s="53">
        <v>0</v>
      </c>
      <c r="AL21" s="14">
        <v>3</v>
      </c>
      <c r="AM21" s="52">
        <v>0</v>
      </c>
      <c r="AN21" s="12">
        <v>3</v>
      </c>
      <c r="AO21" s="53">
        <v>0</v>
      </c>
      <c r="AP21" s="14">
        <v>3</v>
      </c>
      <c r="AQ21" s="52">
        <v>0</v>
      </c>
      <c r="AR21" s="20">
        <v>3</v>
      </c>
      <c r="AS21" s="53">
        <v>1</v>
      </c>
      <c r="AT21" s="14">
        <v>0</v>
      </c>
      <c r="AU21" s="52">
        <v>0</v>
      </c>
      <c r="AV21" s="12">
        <v>3</v>
      </c>
      <c r="AW21" s="53">
        <v>0</v>
      </c>
      <c r="AX21" s="14">
        <v>3</v>
      </c>
      <c r="AY21" s="52">
        <v>2</v>
      </c>
      <c r="AZ21" s="12">
        <v>0</v>
      </c>
      <c r="BA21" s="53">
        <v>2</v>
      </c>
      <c r="BB21" s="14">
        <v>0</v>
      </c>
      <c r="BC21" s="52">
        <v>0</v>
      </c>
      <c r="BD21" s="12">
        <v>3</v>
      </c>
      <c r="BE21" s="53">
        <v>0</v>
      </c>
      <c r="BF21" s="14">
        <v>3</v>
      </c>
      <c r="BG21" s="52">
        <v>0</v>
      </c>
      <c r="BH21" s="12">
        <v>3</v>
      </c>
      <c r="BI21" s="53">
        <v>0</v>
      </c>
      <c r="BJ21" s="16">
        <v>3</v>
      </c>
      <c r="BK21" s="52">
        <v>0</v>
      </c>
      <c r="BL21" s="12">
        <v>3</v>
      </c>
      <c r="BM21" s="53">
        <v>0</v>
      </c>
      <c r="BN21" s="14">
        <v>3</v>
      </c>
      <c r="BO21" s="52">
        <v>0</v>
      </c>
      <c r="BP21" s="24">
        <v>3</v>
      </c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</row>
    <row r="22" spans="1:180" s="10" customFormat="1" ht="20.100000000000001" customHeight="1" x14ac:dyDescent="0.25">
      <c r="A22" s="30">
        <v>15</v>
      </c>
      <c r="B22" s="21" t="s">
        <v>25</v>
      </c>
      <c r="C22" s="13">
        <v>0</v>
      </c>
      <c r="D22" s="12">
        <v>3</v>
      </c>
      <c r="E22" s="51">
        <v>0</v>
      </c>
      <c r="F22" s="37">
        <v>3</v>
      </c>
      <c r="G22" s="13">
        <v>0</v>
      </c>
      <c r="H22" s="12">
        <v>3</v>
      </c>
      <c r="I22" s="15">
        <v>0</v>
      </c>
      <c r="J22" s="14">
        <v>3</v>
      </c>
      <c r="K22" s="13">
        <v>0</v>
      </c>
      <c r="L22" s="12">
        <v>3</v>
      </c>
      <c r="M22" s="15">
        <v>0</v>
      </c>
      <c r="N22" s="14">
        <v>3</v>
      </c>
      <c r="O22" s="13">
        <v>0</v>
      </c>
      <c r="P22" s="20">
        <v>3</v>
      </c>
      <c r="Q22" s="15">
        <v>1</v>
      </c>
      <c r="R22" s="14">
        <v>0</v>
      </c>
      <c r="S22" s="13">
        <v>0</v>
      </c>
      <c r="T22" s="12">
        <v>3</v>
      </c>
      <c r="U22" s="15">
        <v>0</v>
      </c>
      <c r="V22" s="14">
        <v>3</v>
      </c>
      <c r="W22" s="13">
        <v>0</v>
      </c>
      <c r="X22" s="12">
        <v>3</v>
      </c>
      <c r="Y22" s="15">
        <v>0</v>
      </c>
      <c r="Z22" s="14">
        <v>3</v>
      </c>
      <c r="AA22" s="13">
        <v>0</v>
      </c>
      <c r="AB22" s="12">
        <v>3</v>
      </c>
      <c r="AC22" s="15">
        <v>0</v>
      </c>
      <c r="AD22" s="16">
        <v>3</v>
      </c>
      <c r="AE22" s="13">
        <v>0</v>
      </c>
      <c r="AF22" s="12">
        <v>3</v>
      </c>
      <c r="AG22" s="15">
        <v>0</v>
      </c>
      <c r="AH22" s="14">
        <v>3</v>
      </c>
      <c r="AI22" s="13">
        <v>0</v>
      </c>
      <c r="AJ22" s="50" t="s">
        <v>17</v>
      </c>
      <c r="AK22" s="15">
        <v>0</v>
      </c>
      <c r="AL22" s="14">
        <v>3</v>
      </c>
      <c r="AM22" s="13">
        <v>0</v>
      </c>
      <c r="AN22" s="12">
        <v>3</v>
      </c>
      <c r="AO22" s="15">
        <v>0</v>
      </c>
      <c r="AP22" s="14">
        <v>3</v>
      </c>
      <c r="AQ22" s="13">
        <v>0</v>
      </c>
      <c r="AR22" s="20">
        <v>3</v>
      </c>
      <c r="AS22" s="15">
        <v>0</v>
      </c>
      <c r="AT22" s="14">
        <v>3</v>
      </c>
      <c r="AU22" s="13">
        <v>0</v>
      </c>
      <c r="AV22" s="12">
        <v>3</v>
      </c>
      <c r="AW22" s="15">
        <v>0</v>
      </c>
      <c r="AX22" s="14">
        <v>3</v>
      </c>
      <c r="AY22" s="13">
        <v>0</v>
      </c>
      <c r="AZ22" s="12">
        <v>3</v>
      </c>
      <c r="BA22" s="15">
        <v>0</v>
      </c>
      <c r="BB22" s="14">
        <v>3</v>
      </c>
      <c r="BC22" s="13">
        <v>0</v>
      </c>
      <c r="BD22" s="12" t="s">
        <v>17</v>
      </c>
      <c r="BE22" s="15">
        <v>0</v>
      </c>
      <c r="BF22" s="14" t="s">
        <v>17</v>
      </c>
      <c r="BG22" s="13">
        <v>0</v>
      </c>
      <c r="BH22" s="12" t="s">
        <v>17</v>
      </c>
      <c r="BI22" s="15">
        <v>0</v>
      </c>
      <c r="BJ22" s="16" t="s">
        <v>17</v>
      </c>
      <c r="BK22" s="13">
        <v>0</v>
      </c>
      <c r="BL22" s="12">
        <v>3</v>
      </c>
      <c r="BM22" s="15">
        <v>0</v>
      </c>
      <c r="BN22" s="14">
        <v>3</v>
      </c>
      <c r="BO22" s="13">
        <v>0</v>
      </c>
      <c r="BP22" s="12">
        <v>3</v>
      </c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</row>
    <row r="23" spans="1:180" s="10" customFormat="1" ht="15.75" x14ac:dyDescent="0.25">
      <c r="A23" s="30">
        <v>16</v>
      </c>
      <c r="B23" s="21" t="s">
        <v>24</v>
      </c>
      <c r="C23" s="34">
        <v>-0.301126089015402</v>
      </c>
      <c r="D23" s="33">
        <v>5</v>
      </c>
      <c r="E23" s="32">
        <v>-0.23043530129029099</v>
      </c>
      <c r="F23" s="31">
        <v>5</v>
      </c>
      <c r="G23" s="34">
        <v>-0.37361541970719803</v>
      </c>
      <c r="H23" s="33">
        <v>5</v>
      </c>
      <c r="I23" s="32">
        <v>-0.34647791703342901</v>
      </c>
      <c r="J23" s="31">
        <v>5</v>
      </c>
      <c r="K23" s="34" t="s">
        <v>17</v>
      </c>
      <c r="L23" s="33" t="s">
        <v>17</v>
      </c>
      <c r="M23" s="32">
        <v>0</v>
      </c>
      <c r="N23" s="31">
        <v>5</v>
      </c>
      <c r="O23" s="34">
        <v>-0.57179999999999997</v>
      </c>
      <c r="P23" s="49">
        <v>5</v>
      </c>
      <c r="Q23" s="32">
        <v>-0.1245</v>
      </c>
      <c r="R23" s="31">
        <v>5</v>
      </c>
      <c r="S23" s="34">
        <v>-0.45229999999999998</v>
      </c>
      <c r="T23" s="33">
        <v>5</v>
      </c>
      <c r="U23" s="32">
        <v>-0.11269999999999999</v>
      </c>
      <c r="V23" s="31">
        <v>5</v>
      </c>
      <c r="W23" s="34">
        <v>-5.1200000000000002E-2</v>
      </c>
      <c r="X23" s="33">
        <v>5</v>
      </c>
      <c r="Y23" s="32">
        <v>-0.1158</v>
      </c>
      <c r="Z23" s="31">
        <v>5</v>
      </c>
      <c r="AA23" s="34">
        <v>-0.42759999999999998</v>
      </c>
      <c r="AB23" s="33">
        <v>5</v>
      </c>
      <c r="AC23" s="32">
        <v>-7.9000000000000001E-2</v>
      </c>
      <c r="AD23" s="48">
        <v>5</v>
      </c>
      <c r="AE23" s="34">
        <v>-0.30309999999999998</v>
      </c>
      <c r="AF23" s="33">
        <v>5</v>
      </c>
      <c r="AG23" s="32" t="s">
        <v>17</v>
      </c>
      <c r="AH23" s="31" t="s">
        <v>17</v>
      </c>
      <c r="AI23" s="34">
        <v>0.89890000000000003</v>
      </c>
      <c r="AJ23" s="33">
        <v>0</v>
      </c>
      <c r="AK23" s="32">
        <v>-0.60809999999999997</v>
      </c>
      <c r="AL23" s="31">
        <v>5</v>
      </c>
      <c r="AM23" s="34">
        <v>0.25629999999999997</v>
      </c>
      <c r="AN23" s="33">
        <v>3</v>
      </c>
      <c r="AO23" s="32">
        <v>-0.47960000000000003</v>
      </c>
      <c r="AP23" s="31">
        <v>5</v>
      </c>
      <c r="AQ23" s="34">
        <v>-0.46729999999999999</v>
      </c>
      <c r="AR23" s="49">
        <v>5</v>
      </c>
      <c r="AS23" s="32">
        <v>0.18329999999999999</v>
      </c>
      <c r="AT23" s="31">
        <v>3</v>
      </c>
      <c r="AU23" s="34" t="s">
        <v>17</v>
      </c>
      <c r="AV23" s="33" t="s">
        <v>17</v>
      </c>
      <c r="AW23" s="32">
        <v>-0.68100000000000005</v>
      </c>
      <c r="AX23" s="31">
        <v>5</v>
      </c>
      <c r="AY23" s="34">
        <v>-0.51319999999999999</v>
      </c>
      <c r="AZ23" s="33">
        <v>5</v>
      </c>
      <c r="BA23" s="32">
        <v>-0.38579999999999998</v>
      </c>
      <c r="BB23" s="31">
        <v>5</v>
      </c>
      <c r="BC23" s="34">
        <v>-0.52929999999999999</v>
      </c>
      <c r="BD23" s="33">
        <v>5</v>
      </c>
      <c r="BE23" s="32">
        <v>-0.40100000000000002</v>
      </c>
      <c r="BF23" s="31">
        <v>5</v>
      </c>
      <c r="BG23" s="34">
        <v>4.1799999999999997E-2</v>
      </c>
      <c r="BH23" s="33">
        <v>5</v>
      </c>
      <c r="BI23" s="32">
        <v>0.3926</v>
      </c>
      <c r="BJ23" s="48">
        <v>0</v>
      </c>
      <c r="BK23" s="34">
        <v>-0.29620000000000002</v>
      </c>
      <c r="BL23" s="33">
        <v>5</v>
      </c>
      <c r="BM23" s="32" t="s">
        <v>23</v>
      </c>
      <c r="BN23" s="31">
        <v>3</v>
      </c>
      <c r="BO23" s="34" t="s">
        <v>23</v>
      </c>
      <c r="BP23" s="24">
        <v>3</v>
      </c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</row>
    <row r="24" spans="1:180" s="39" customFormat="1" ht="31.5" x14ac:dyDescent="0.25">
      <c r="A24" s="47" t="s">
        <v>22</v>
      </c>
      <c r="B24" s="21" t="s">
        <v>21</v>
      </c>
      <c r="C24" s="25" t="s">
        <v>17</v>
      </c>
      <c r="D24" s="24" t="s">
        <v>17</v>
      </c>
      <c r="E24" s="26" t="s">
        <v>17</v>
      </c>
      <c r="F24" s="37" t="s">
        <v>17</v>
      </c>
      <c r="G24" s="25" t="s">
        <v>17</v>
      </c>
      <c r="H24" s="24" t="s">
        <v>17</v>
      </c>
      <c r="I24" s="26" t="s">
        <v>17</v>
      </c>
      <c r="J24" s="37" t="s">
        <v>17</v>
      </c>
      <c r="K24" s="25" t="s">
        <v>17</v>
      </c>
      <c r="L24" s="24" t="s">
        <v>17</v>
      </c>
      <c r="M24" s="41">
        <v>8.8333333333333339</v>
      </c>
      <c r="N24" s="14">
        <v>5</v>
      </c>
      <c r="O24" s="25" t="s">
        <v>17</v>
      </c>
      <c r="P24" s="46" t="s">
        <v>17</v>
      </c>
      <c r="Q24" s="26" t="s">
        <v>17</v>
      </c>
      <c r="R24" s="37" t="s">
        <v>17</v>
      </c>
      <c r="S24" s="25" t="s">
        <v>17</v>
      </c>
      <c r="T24" s="24" t="s">
        <v>17</v>
      </c>
      <c r="U24" s="26" t="s">
        <v>17</v>
      </c>
      <c r="V24" s="37" t="s">
        <v>17</v>
      </c>
      <c r="W24" s="25" t="s">
        <v>17</v>
      </c>
      <c r="X24" s="24" t="s">
        <v>17</v>
      </c>
      <c r="Y24" s="26" t="s">
        <v>17</v>
      </c>
      <c r="Z24" s="37" t="s">
        <v>17</v>
      </c>
      <c r="AA24" s="25" t="s">
        <v>17</v>
      </c>
      <c r="AB24" s="24" t="s">
        <v>17</v>
      </c>
      <c r="AC24" s="26" t="s">
        <v>17</v>
      </c>
      <c r="AD24" s="43" t="s">
        <v>17</v>
      </c>
      <c r="AE24" s="25" t="s">
        <v>17</v>
      </c>
      <c r="AF24" s="24" t="s">
        <v>17</v>
      </c>
      <c r="AG24" s="26" t="s">
        <v>17</v>
      </c>
      <c r="AH24" s="37" t="s">
        <v>17</v>
      </c>
      <c r="AI24" s="42">
        <v>28.2</v>
      </c>
      <c r="AJ24" s="12">
        <v>1.5</v>
      </c>
      <c r="AK24" s="41">
        <v>29.555555555555557</v>
      </c>
      <c r="AL24" s="14">
        <v>0</v>
      </c>
      <c r="AM24" s="42">
        <v>19.196000000000002</v>
      </c>
      <c r="AN24" s="12">
        <v>3</v>
      </c>
      <c r="AO24" s="26" t="s">
        <v>17</v>
      </c>
      <c r="AP24" s="37" t="s">
        <v>17</v>
      </c>
      <c r="AQ24" s="42">
        <v>15.345882352941176</v>
      </c>
      <c r="AR24" s="20">
        <v>5</v>
      </c>
      <c r="AS24" s="26" t="s">
        <v>17</v>
      </c>
      <c r="AT24" s="37" t="s">
        <v>17</v>
      </c>
      <c r="AU24" s="25" t="s">
        <v>17</v>
      </c>
      <c r="AV24" s="24" t="s">
        <v>17</v>
      </c>
      <c r="AW24" s="44" t="s">
        <v>17</v>
      </c>
      <c r="AX24" s="37" t="s">
        <v>17</v>
      </c>
      <c r="AY24" s="45" t="s">
        <v>17</v>
      </c>
      <c r="AZ24" s="24" t="s">
        <v>17</v>
      </c>
      <c r="BA24" s="44" t="s">
        <v>17</v>
      </c>
      <c r="BB24" s="37" t="s">
        <v>17</v>
      </c>
      <c r="BC24" s="42">
        <v>20.6</v>
      </c>
      <c r="BD24" s="12">
        <v>3</v>
      </c>
      <c r="BE24" s="41">
        <v>9</v>
      </c>
      <c r="BF24" s="14">
        <v>5</v>
      </c>
      <c r="BG24" s="42">
        <v>24</v>
      </c>
      <c r="BH24" s="12">
        <v>1.5</v>
      </c>
      <c r="BI24" s="41">
        <v>32.994</v>
      </c>
      <c r="BJ24" s="16">
        <v>0</v>
      </c>
      <c r="BK24" s="45" t="s">
        <v>17</v>
      </c>
      <c r="BL24" s="24" t="s">
        <v>17</v>
      </c>
      <c r="BM24" s="44" t="s">
        <v>17</v>
      </c>
      <c r="BN24" s="37" t="s">
        <v>17</v>
      </c>
      <c r="BO24" s="45" t="s">
        <v>17</v>
      </c>
      <c r="BP24" s="24" t="s">
        <v>17</v>
      </c>
    </row>
    <row r="25" spans="1:180" s="39" customFormat="1" ht="31.5" x14ac:dyDescent="0.25">
      <c r="A25" s="47" t="s">
        <v>20</v>
      </c>
      <c r="B25" s="21" t="s">
        <v>19</v>
      </c>
      <c r="C25" s="42">
        <v>32.880000000000003</v>
      </c>
      <c r="D25" s="12">
        <v>5</v>
      </c>
      <c r="E25" s="41">
        <v>37.105076923076922</v>
      </c>
      <c r="F25" s="14">
        <v>1.5</v>
      </c>
      <c r="G25" s="42">
        <v>31.922222222222221</v>
      </c>
      <c r="H25" s="12">
        <v>5</v>
      </c>
      <c r="I25" s="41">
        <v>36.253384615384611</v>
      </c>
      <c r="J25" s="14">
        <v>3</v>
      </c>
      <c r="K25" s="25" t="s">
        <v>17</v>
      </c>
      <c r="L25" s="24" t="s">
        <v>17</v>
      </c>
      <c r="M25" s="26" t="s">
        <v>17</v>
      </c>
      <c r="N25" s="37" t="s">
        <v>17</v>
      </c>
      <c r="O25" s="42">
        <v>31.055555555555557</v>
      </c>
      <c r="P25" s="20">
        <v>5</v>
      </c>
      <c r="Q25" s="41">
        <v>41.497500000000002</v>
      </c>
      <c r="R25" s="14">
        <v>1.5</v>
      </c>
      <c r="S25" s="42">
        <v>24.28</v>
      </c>
      <c r="T25" s="12">
        <v>5</v>
      </c>
      <c r="U25" s="41">
        <v>45.868749999999999</v>
      </c>
      <c r="V25" s="14">
        <v>1.5</v>
      </c>
      <c r="W25" s="42">
        <v>33.24</v>
      </c>
      <c r="X25" s="12">
        <v>3</v>
      </c>
      <c r="Y25" s="41">
        <v>36.754848484848488</v>
      </c>
      <c r="Z25" s="14">
        <v>3</v>
      </c>
      <c r="AA25" s="42">
        <v>37.75</v>
      </c>
      <c r="AB25" s="12">
        <v>1.5</v>
      </c>
      <c r="AC25" s="41">
        <v>35.473913043478262</v>
      </c>
      <c r="AD25" s="16">
        <v>3</v>
      </c>
      <c r="AE25" s="42">
        <v>48.592500000000001</v>
      </c>
      <c r="AF25" s="12">
        <v>0</v>
      </c>
      <c r="AG25" s="26" t="s">
        <v>17</v>
      </c>
      <c r="AH25" s="37" t="s">
        <v>17</v>
      </c>
      <c r="AI25" s="25" t="s">
        <v>17</v>
      </c>
      <c r="AJ25" s="24" t="s">
        <v>17</v>
      </c>
      <c r="AK25" s="26" t="s">
        <v>17</v>
      </c>
      <c r="AL25" s="37" t="s">
        <v>17</v>
      </c>
      <c r="AM25" s="25" t="s">
        <v>17</v>
      </c>
      <c r="AN25" s="24" t="s">
        <v>17</v>
      </c>
      <c r="AO25" s="41">
        <v>22.5</v>
      </c>
      <c r="AP25" s="14">
        <v>5</v>
      </c>
      <c r="AQ25" s="25" t="s">
        <v>17</v>
      </c>
      <c r="AR25" s="46" t="s">
        <v>17</v>
      </c>
      <c r="AS25" s="41">
        <v>61.018421052631588</v>
      </c>
      <c r="AT25" s="14">
        <v>0</v>
      </c>
      <c r="AU25" s="25" t="s">
        <v>17</v>
      </c>
      <c r="AV25" s="24" t="s">
        <v>17</v>
      </c>
      <c r="AW25" s="41">
        <v>48.705315682281061</v>
      </c>
      <c r="AX25" s="14">
        <v>0</v>
      </c>
      <c r="AY25" s="40">
        <v>58.11</v>
      </c>
      <c r="AZ25" s="12">
        <v>0</v>
      </c>
      <c r="BA25" s="41">
        <v>46.414999999999999</v>
      </c>
      <c r="BB25" s="14">
        <v>0</v>
      </c>
      <c r="BC25" s="45" t="s">
        <v>17</v>
      </c>
      <c r="BD25" s="24" t="s">
        <v>17</v>
      </c>
      <c r="BE25" s="44" t="s">
        <v>17</v>
      </c>
      <c r="BF25" s="37" t="s">
        <v>17</v>
      </c>
      <c r="BG25" s="45" t="s">
        <v>17</v>
      </c>
      <c r="BH25" s="24" t="s">
        <v>17</v>
      </c>
      <c r="BI25" s="44" t="s">
        <v>17</v>
      </c>
      <c r="BJ25" s="43" t="s">
        <v>17</v>
      </c>
      <c r="BK25" s="42">
        <v>42.472173913043477</v>
      </c>
      <c r="BL25" s="12">
        <v>1.5</v>
      </c>
      <c r="BM25" s="41">
        <v>33.10285714285714</v>
      </c>
      <c r="BN25" s="14">
        <v>3</v>
      </c>
      <c r="BO25" s="40">
        <v>15.16</v>
      </c>
      <c r="BP25" s="24">
        <v>5</v>
      </c>
    </row>
    <row r="26" spans="1:180" s="36" customFormat="1" ht="31.5" x14ac:dyDescent="0.25">
      <c r="A26" s="38">
        <v>18</v>
      </c>
      <c r="B26" s="21" t="s">
        <v>18</v>
      </c>
      <c r="C26" s="25">
        <v>0.65384615384615385</v>
      </c>
      <c r="D26" s="12">
        <v>0</v>
      </c>
      <c r="E26" s="26">
        <v>0.7831325301204819</v>
      </c>
      <c r="F26" s="14">
        <v>2</v>
      </c>
      <c r="G26" s="25">
        <v>0.71052631578947367</v>
      </c>
      <c r="H26" s="12">
        <v>1</v>
      </c>
      <c r="I26" s="26">
        <v>0.77380952380952384</v>
      </c>
      <c r="J26" s="14">
        <v>2</v>
      </c>
      <c r="K26" s="25" t="s">
        <v>17</v>
      </c>
      <c r="L26" s="24" t="s">
        <v>17</v>
      </c>
      <c r="M26" s="26">
        <v>0.8571428571428571</v>
      </c>
      <c r="N26" s="14">
        <v>2</v>
      </c>
      <c r="O26" s="25">
        <v>0.63157894736842102</v>
      </c>
      <c r="P26" s="20">
        <v>0</v>
      </c>
      <c r="Q26" s="26">
        <v>0.88888888888888884</v>
      </c>
      <c r="R26" s="14">
        <v>3</v>
      </c>
      <c r="S26" s="25">
        <v>0.875</v>
      </c>
      <c r="T26" s="12">
        <v>2</v>
      </c>
      <c r="U26" s="26">
        <v>0.88888888888888884</v>
      </c>
      <c r="V26" s="14">
        <v>3</v>
      </c>
      <c r="W26" s="25">
        <v>0.83333333333333337</v>
      </c>
      <c r="X26" s="12">
        <v>2</v>
      </c>
      <c r="Y26" s="26">
        <v>0.71739130434782605</v>
      </c>
      <c r="Z26" s="14">
        <v>1</v>
      </c>
      <c r="AA26" s="25">
        <v>0.61538461538461542</v>
      </c>
      <c r="AB26" s="12">
        <v>0</v>
      </c>
      <c r="AC26" s="26">
        <v>0.74193548387096775</v>
      </c>
      <c r="AD26" s="16">
        <v>1</v>
      </c>
      <c r="AE26" s="25">
        <v>0.7441860465116279</v>
      </c>
      <c r="AF26" s="12">
        <v>1</v>
      </c>
      <c r="AG26" s="26" t="s">
        <v>17</v>
      </c>
      <c r="AH26" s="37" t="s">
        <v>17</v>
      </c>
      <c r="AI26" s="25">
        <v>1</v>
      </c>
      <c r="AJ26" s="12">
        <v>3</v>
      </c>
      <c r="AK26" s="26">
        <v>0.81818181818181823</v>
      </c>
      <c r="AL26" s="14">
        <v>2</v>
      </c>
      <c r="AM26" s="25">
        <v>1</v>
      </c>
      <c r="AN26" s="12">
        <v>3</v>
      </c>
      <c r="AO26" s="26">
        <v>0.76923076923076927</v>
      </c>
      <c r="AP26" s="14">
        <v>1</v>
      </c>
      <c r="AQ26" s="25">
        <v>0.94444444444444442</v>
      </c>
      <c r="AR26" s="20">
        <v>3</v>
      </c>
      <c r="AS26" s="26">
        <v>0.58461538461538465</v>
      </c>
      <c r="AT26" s="14">
        <v>0</v>
      </c>
      <c r="AU26" s="25" t="s">
        <v>17</v>
      </c>
      <c r="AV26" s="24" t="s">
        <v>17</v>
      </c>
      <c r="AW26" s="26">
        <v>0.51521511017838406</v>
      </c>
      <c r="AX26" s="14">
        <v>0</v>
      </c>
      <c r="AY26" s="25">
        <v>0.70454545454545459</v>
      </c>
      <c r="AZ26" s="12">
        <v>1</v>
      </c>
      <c r="BA26" s="26">
        <v>0.72727272727272729</v>
      </c>
      <c r="BB26" s="14">
        <v>1</v>
      </c>
      <c r="BC26" s="25">
        <v>0.9375</v>
      </c>
      <c r="BD26" s="12">
        <v>3</v>
      </c>
      <c r="BE26" s="26">
        <v>1</v>
      </c>
      <c r="BF26" s="14">
        <v>3</v>
      </c>
      <c r="BG26" s="25">
        <v>0.8666666666666667</v>
      </c>
      <c r="BH26" s="12">
        <v>2</v>
      </c>
      <c r="BI26" s="26">
        <v>0.83333333333333337</v>
      </c>
      <c r="BJ26" s="16">
        <v>2</v>
      </c>
      <c r="BK26" s="25">
        <v>0.92</v>
      </c>
      <c r="BL26" s="12">
        <v>3</v>
      </c>
      <c r="BM26" s="26">
        <v>0.65116279069767447</v>
      </c>
      <c r="BN26" s="14">
        <v>0</v>
      </c>
      <c r="BO26" s="25">
        <v>0.72</v>
      </c>
      <c r="BP26" s="24">
        <v>1</v>
      </c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</row>
    <row r="27" spans="1:180" s="23" customFormat="1" ht="20.100000000000001" customHeight="1" x14ac:dyDescent="0.25">
      <c r="A27" s="35">
        <v>19</v>
      </c>
      <c r="B27" s="27" t="s">
        <v>16</v>
      </c>
      <c r="C27" s="25"/>
      <c r="D27" s="12"/>
      <c r="E27" s="26"/>
      <c r="F27" s="14"/>
      <c r="G27" s="25"/>
      <c r="H27" s="12"/>
      <c r="I27" s="26"/>
      <c r="J27" s="14"/>
      <c r="K27" s="25"/>
      <c r="L27" s="12"/>
      <c r="M27" s="26" t="s">
        <v>15</v>
      </c>
      <c r="N27" s="14"/>
      <c r="O27" s="25"/>
      <c r="P27" s="20"/>
      <c r="Q27" s="26"/>
      <c r="R27" s="14"/>
      <c r="S27" s="25"/>
      <c r="T27" s="12"/>
      <c r="U27" s="26"/>
      <c r="V27" s="14"/>
      <c r="W27" s="25"/>
      <c r="X27" s="12"/>
      <c r="Y27" s="26"/>
      <c r="Z27" s="14"/>
      <c r="AA27" s="25"/>
      <c r="AB27" s="12"/>
      <c r="AC27" s="26"/>
      <c r="AD27" s="16"/>
      <c r="AE27" s="25"/>
      <c r="AF27" s="12"/>
      <c r="AG27" s="26"/>
      <c r="AH27" s="14"/>
      <c r="AI27" s="25"/>
      <c r="AJ27" s="12"/>
      <c r="AK27" s="26"/>
      <c r="AL27" s="14"/>
      <c r="AM27" s="25"/>
      <c r="AN27" s="12"/>
      <c r="AO27" s="26"/>
      <c r="AP27" s="14"/>
      <c r="AQ27" s="25"/>
      <c r="AR27" s="20"/>
      <c r="AS27" s="26"/>
      <c r="AT27" s="14"/>
      <c r="AU27" s="25"/>
      <c r="AV27" s="12"/>
      <c r="AW27" s="26"/>
      <c r="AX27" s="14"/>
      <c r="AY27" s="25"/>
      <c r="AZ27" s="12"/>
      <c r="BA27" s="26"/>
      <c r="BB27" s="14"/>
      <c r="BC27" s="25"/>
      <c r="BD27" s="12"/>
      <c r="BE27" s="26"/>
      <c r="BF27" s="14"/>
      <c r="BG27" s="25"/>
      <c r="BH27" s="12"/>
      <c r="BI27" s="26"/>
      <c r="BJ27" s="16"/>
      <c r="BK27" s="25"/>
      <c r="BL27" s="12"/>
      <c r="BM27" s="26"/>
      <c r="BN27" s="14"/>
      <c r="BO27" s="25"/>
      <c r="BP27" s="24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</row>
    <row r="28" spans="1:180" s="10" customFormat="1" ht="20.100000000000001" customHeight="1" x14ac:dyDescent="0.25">
      <c r="A28" s="30">
        <v>20</v>
      </c>
      <c r="B28" s="21" t="s">
        <v>14</v>
      </c>
      <c r="C28" s="25">
        <v>2.5316455696202531E-2</v>
      </c>
      <c r="D28" s="12">
        <v>0</v>
      </c>
      <c r="E28" s="26">
        <v>3.4843205574912892E-3</v>
      </c>
      <c r="F28" s="14">
        <v>0</v>
      </c>
      <c r="G28" s="34">
        <f>IFERROR(G27/G26, "Fill fields above")</f>
        <v>0</v>
      </c>
      <c r="H28" s="33">
        <v>0</v>
      </c>
      <c r="I28" s="26">
        <v>6.2500000000000003E-3</v>
      </c>
      <c r="J28" s="14">
        <v>0</v>
      </c>
      <c r="K28" s="34">
        <v>9.6590909090909088E-3</v>
      </c>
      <c r="L28" s="33">
        <v>0</v>
      </c>
      <c r="M28" s="26">
        <v>0</v>
      </c>
      <c r="N28" s="14">
        <v>0</v>
      </c>
      <c r="O28" s="25">
        <v>9.9337748344370865E-3</v>
      </c>
      <c r="P28" s="20">
        <v>0</v>
      </c>
      <c r="Q28" s="26">
        <v>7.874015748031496E-3</v>
      </c>
      <c r="R28" s="14">
        <v>0</v>
      </c>
      <c r="S28" s="25">
        <v>2.3305084745762712E-2</v>
      </c>
      <c r="T28" s="12">
        <v>0</v>
      </c>
      <c r="U28" s="26">
        <v>0</v>
      </c>
      <c r="V28" s="14">
        <v>0</v>
      </c>
      <c r="W28" s="25">
        <v>0</v>
      </c>
      <c r="X28" s="12">
        <v>0</v>
      </c>
      <c r="Y28" s="26">
        <v>8.1967213114754103E-3</v>
      </c>
      <c r="Z28" s="14">
        <v>0</v>
      </c>
      <c r="AA28" s="25">
        <v>1.9607843137254902E-2</v>
      </c>
      <c r="AB28" s="12">
        <v>0</v>
      </c>
      <c r="AC28" s="26">
        <v>0</v>
      </c>
      <c r="AD28" s="16">
        <v>0</v>
      </c>
      <c r="AE28" s="25">
        <v>1.3888888888888888E-2</v>
      </c>
      <c r="AF28" s="12">
        <v>0</v>
      </c>
      <c r="AG28" s="26">
        <v>3.0487804878048782E-3</v>
      </c>
      <c r="AH28" s="14">
        <v>0</v>
      </c>
      <c r="AI28" s="25">
        <v>6.7796610169491525E-2</v>
      </c>
      <c r="AJ28" s="12">
        <v>0</v>
      </c>
      <c r="AK28" s="26">
        <v>3.5714285714285712E-2</v>
      </c>
      <c r="AL28" s="14">
        <v>0</v>
      </c>
      <c r="AM28" s="25">
        <v>0.11864406779661017</v>
      </c>
      <c r="AN28" s="12">
        <v>0</v>
      </c>
      <c r="AO28" s="26">
        <v>6.006006006006006E-2</v>
      </c>
      <c r="AP28" s="14">
        <v>0</v>
      </c>
      <c r="AQ28" s="25">
        <v>8.6206896551724144E-2</v>
      </c>
      <c r="AR28" s="20">
        <v>0</v>
      </c>
      <c r="AS28" s="26">
        <v>4.060913705583756E-2</v>
      </c>
      <c r="AT28" s="14">
        <v>0</v>
      </c>
      <c r="AU28" s="25">
        <v>2.4193548387096774E-2</v>
      </c>
      <c r="AV28" s="12">
        <v>0</v>
      </c>
      <c r="AW28" s="26">
        <v>1.8849206349206348E-2</v>
      </c>
      <c r="AX28" s="14">
        <v>0</v>
      </c>
      <c r="AY28" s="25">
        <v>2.9411764705882353E-2</v>
      </c>
      <c r="AZ28" s="12">
        <v>0</v>
      </c>
      <c r="BA28" s="26">
        <v>3.8461538461538464E-3</v>
      </c>
      <c r="BB28" s="14">
        <v>0</v>
      </c>
      <c r="BC28" s="25">
        <v>0.15094339622641509</v>
      </c>
      <c r="BD28" s="12">
        <v>0</v>
      </c>
      <c r="BE28" s="26">
        <v>4.878048780487805E-2</v>
      </c>
      <c r="BF28" s="14">
        <v>0</v>
      </c>
      <c r="BG28" s="25">
        <v>6.741573033707865E-2</v>
      </c>
      <c r="BH28" s="12">
        <v>0</v>
      </c>
      <c r="BI28" s="26">
        <v>5.2631578947368418E-2</v>
      </c>
      <c r="BJ28" s="16">
        <v>0</v>
      </c>
      <c r="BK28" s="25">
        <v>0</v>
      </c>
      <c r="BL28" s="12">
        <v>0</v>
      </c>
      <c r="BM28" s="26">
        <v>0</v>
      </c>
      <c r="BN28" s="14">
        <v>0</v>
      </c>
      <c r="BO28" s="25">
        <v>0</v>
      </c>
      <c r="BP28" s="24">
        <v>0</v>
      </c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</row>
    <row r="29" spans="1:180" s="10" customFormat="1" ht="20.100000000000001" customHeight="1" x14ac:dyDescent="0.25">
      <c r="A29" s="30">
        <v>21</v>
      </c>
      <c r="B29" s="21" t="s">
        <v>13</v>
      </c>
      <c r="C29" s="25">
        <v>5.0632911392405063E-2</v>
      </c>
      <c r="D29" s="12">
        <v>0</v>
      </c>
      <c r="E29" s="26">
        <v>0.14285714285714285</v>
      </c>
      <c r="F29" s="14">
        <v>0</v>
      </c>
      <c r="G29" s="25">
        <v>8.9108910891089105E-2</v>
      </c>
      <c r="H29" s="12">
        <v>0</v>
      </c>
      <c r="I29" s="26">
        <v>8.1250000000000003E-2</v>
      </c>
      <c r="J29" s="14">
        <v>0</v>
      </c>
      <c r="K29" s="25">
        <v>0.16193181818181818</v>
      </c>
      <c r="L29" s="12">
        <v>0</v>
      </c>
      <c r="M29" s="26">
        <v>0</v>
      </c>
      <c r="N29" s="14">
        <v>0</v>
      </c>
      <c r="O29" s="25">
        <v>4.9668874172185427E-2</v>
      </c>
      <c r="P29" s="20">
        <v>0</v>
      </c>
      <c r="Q29" s="26">
        <v>1.5748031496062992E-2</v>
      </c>
      <c r="R29" s="14">
        <v>0</v>
      </c>
      <c r="S29" s="25">
        <v>1.6949152542372881E-2</v>
      </c>
      <c r="T29" s="12">
        <v>0</v>
      </c>
      <c r="U29" s="26">
        <v>7.3170731707317069E-2</v>
      </c>
      <c r="V29" s="14">
        <v>0</v>
      </c>
      <c r="W29" s="25">
        <v>9.0909090909090912E-2</v>
      </c>
      <c r="X29" s="12">
        <v>0</v>
      </c>
      <c r="Y29" s="26">
        <v>0.10655737704918032</v>
      </c>
      <c r="Z29" s="14">
        <v>0</v>
      </c>
      <c r="AA29" s="25">
        <v>0.6470588235294118</v>
      </c>
      <c r="AB29" s="12">
        <v>1.1000000000000001</v>
      </c>
      <c r="AC29" s="26">
        <v>0.9285714285714286</v>
      </c>
      <c r="AD29" s="16">
        <v>1.1000000000000001</v>
      </c>
      <c r="AE29" s="25">
        <v>0.94444444444444442</v>
      </c>
      <c r="AF29" s="12">
        <v>1.1000000000000001</v>
      </c>
      <c r="AG29" s="26">
        <v>0.99390243902439024</v>
      </c>
      <c r="AH29" s="14">
        <v>1.1000000000000001</v>
      </c>
      <c r="AI29" s="25">
        <v>5.0847457627118647E-2</v>
      </c>
      <c r="AJ29" s="12">
        <v>0</v>
      </c>
      <c r="AK29" s="26">
        <v>7.1428571428571425E-2</v>
      </c>
      <c r="AL29" s="14">
        <v>0</v>
      </c>
      <c r="AM29" s="25">
        <v>0</v>
      </c>
      <c r="AN29" s="12">
        <v>0</v>
      </c>
      <c r="AO29" s="26">
        <v>2.4024024024024024E-2</v>
      </c>
      <c r="AP29" s="14">
        <v>0</v>
      </c>
      <c r="AQ29" s="25">
        <v>3.4482758620689655E-2</v>
      </c>
      <c r="AR29" s="20">
        <v>0</v>
      </c>
      <c r="AS29" s="26">
        <v>6.5989847715736044E-2</v>
      </c>
      <c r="AT29" s="14">
        <v>0</v>
      </c>
      <c r="AU29" s="25">
        <v>4.1935483870967745E-2</v>
      </c>
      <c r="AV29" s="12">
        <v>0</v>
      </c>
      <c r="AW29" s="26">
        <v>5.8531746031746032E-2</v>
      </c>
      <c r="AX29" s="14">
        <v>0</v>
      </c>
      <c r="AY29" s="25">
        <v>2.3529411764705882E-2</v>
      </c>
      <c r="AZ29" s="12">
        <v>0</v>
      </c>
      <c r="BA29" s="26">
        <v>3.8461538461538464E-3</v>
      </c>
      <c r="BB29" s="14">
        <v>0</v>
      </c>
      <c r="BC29" s="25">
        <v>5.6603773584905662E-2</v>
      </c>
      <c r="BD29" s="12">
        <v>0</v>
      </c>
      <c r="BE29" s="26">
        <v>0</v>
      </c>
      <c r="BF29" s="14">
        <v>0</v>
      </c>
      <c r="BG29" s="25">
        <v>2.247191011235955E-2</v>
      </c>
      <c r="BH29" s="12">
        <v>0</v>
      </c>
      <c r="BI29" s="26">
        <v>0</v>
      </c>
      <c r="BJ29" s="16">
        <v>0</v>
      </c>
      <c r="BK29" s="25">
        <v>0.27906976744186046</v>
      </c>
      <c r="BL29" s="12">
        <v>0.5</v>
      </c>
      <c r="BM29" s="26">
        <v>0.22</v>
      </c>
      <c r="BN29" s="14">
        <v>0</v>
      </c>
      <c r="BO29" s="25">
        <v>0.25</v>
      </c>
      <c r="BP29" s="24">
        <v>0.5</v>
      </c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</row>
    <row r="30" spans="1:180" s="10" customFormat="1" ht="20.100000000000001" customHeight="1" x14ac:dyDescent="0.25">
      <c r="A30" s="30">
        <v>22</v>
      </c>
      <c r="B30" s="21" t="s">
        <v>12</v>
      </c>
      <c r="C30" s="25">
        <v>0.98412698412698407</v>
      </c>
      <c r="D30" s="12">
        <v>1.1000000000000001</v>
      </c>
      <c r="E30" s="26">
        <v>0.96638655462184875</v>
      </c>
      <c r="F30" s="14">
        <v>1.1000000000000001</v>
      </c>
      <c r="G30" s="25">
        <v>0.96250000000000002</v>
      </c>
      <c r="H30" s="12">
        <v>1.1000000000000001</v>
      </c>
      <c r="I30" s="26">
        <v>0.94656488549618323</v>
      </c>
      <c r="J30" s="14">
        <v>1.1000000000000001</v>
      </c>
      <c r="K30" s="25">
        <v>0.72686084142394825</v>
      </c>
      <c r="L30" s="12">
        <v>1.1000000000000001</v>
      </c>
      <c r="M30" s="26">
        <v>0</v>
      </c>
      <c r="N30" s="14">
        <v>0</v>
      </c>
      <c r="O30" s="25">
        <v>7.6086956521739135E-2</v>
      </c>
      <c r="P30" s="20">
        <v>0</v>
      </c>
      <c r="Q30" s="26">
        <v>0.49122807017543857</v>
      </c>
      <c r="R30" s="14">
        <v>0.5</v>
      </c>
      <c r="S30" s="25">
        <v>0.13950892857142858</v>
      </c>
      <c r="T30" s="12">
        <v>0</v>
      </c>
      <c r="U30" s="26">
        <v>0.89473684210526316</v>
      </c>
      <c r="V30" s="14">
        <v>1.1000000000000001</v>
      </c>
      <c r="W30" s="25">
        <v>0.81818181818181823</v>
      </c>
      <c r="X30" s="12">
        <v>1.1000000000000001</v>
      </c>
      <c r="Y30" s="26">
        <v>0.86868686868686873</v>
      </c>
      <c r="Z30" s="14">
        <v>1.1000000000000001</v>
      </c>
      <c r="AA30" s="25">
        <v>0.32</v>
      </c>
      <c r="AB30" s="12">
        <v>0.5</v>
      </c>
      <c r="AC30" s="26">
        <v>0.14285714285714285</v>
      </c>
      <c r="AD30" s="16">
        <v>0</v>
      </c>
      <c r="AE30" s="25">
        <v>0.33333333333333331</v>
      </c>
      <c r="AF30" s="12">
        <v>0.5</v>
      </c>
      <c r="AG30" s="26">
        <v>0</v>
      </c>
      <c r="AH30" s="14">
        <v>0</v>
      </c>
      <c r="AI30" s="25">
        <v>0</v>
      </c>
      <c r="AJ30" s="12">
        <v>0</v>
      </c>
      <c r="AK30" s="26">
        <v>0.75</v>
      </c>
      <c r="AL30" s="14">
        <v>1.1000000000000001</v>
      </c>
      <c r="AM30" s="25">
        <v>0</v>
      </c>
      <c r="AN30" s="12">
        <v>0</v>
      </c>
      <c r="AO30" s="26">
        <v>0</v>
      </c>
      <c r="AP30" s="14">
        <v>0</v>
      </c>
      <c r="AQ30" s="25">
        <v>0</v>
      </c>
      <c r="AR30" s="20">
        <v>0</v>
      </c>
      <c r="AS30" s="26">
        <v>0.19672131147540983</v>
      </c>
      <c r="AT30" s="14">
        <v>0</v>
      </c>
      <c r="AU30" s="25">
        <v>0</v>
      </c>
      <c r="AV30" s="12">
        <v>0</v>
      </c>
      <c r="AW30" s="26">
        <v>6.030150753768844E-3</v>
      </c>
      <c r="AX30" s="14">
        <v>0</v>
      </c>
      <c r="AY30" s="25">
        <v>0.12666666666666668</v>
      </c>
      <c r="AZ30" s="12">
        <v>0</v>
      </c>
      <c r="BA30" s="26">
        <v>0.18297872340425531</v>
      </c>
      <c r="BB30" s="14">
        <v>0</v>
      </c>
      <c r="BC30" s="25">
        <v>0</v>
      </c>
      <c r="BD30" s="12">
        <v>0</v>
      </c>
      <c r="BE30" s="26">
        <v>0</v>
      </c>
      <c r="BF30" s="14">
        <v>0</v>
      </c>
      <c r="BG30" s="25">
        <v>0</v>
      </c>
      <c r="BH30" s="12">
        <v>0</v>
      </c>
      <c r="BI30" s="26">
        <v>0</v>
      </c>
      <c r="BJ30" s="16">
        <v>0</v>
      </c>
      <c r="BK30" s="25">
        <v>0.94594594594594594</v>
      </c>
      <c r="BL30" s="12">
        <v>1.1000000000000001</v>
      </c>
      <c r="BM30" s="26">
        <v>1</v>
      </c>
      <c r="BN30" s="14">
        <v>1.1000000000000001</v>
      </c>
      <c r="BO30" s="25">
        <v>0.875</v>
      </c>
      <c r="BP30" s="24">
        <v>1.1000000000000001</v>
      </c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</row>
    <row r="31" spans="1:180" s="10" customFormat="1" ht="20.100000000000001" customHeight="1" x14ac:dyDescent="0.25">
      <c r="A31" s="30">
        <v>23</v>
      </c>
      <c r="B31" s="21" t="s">
        <v>11</v>
      </c>
      <c r="C31" s="25">
        <v>5.0632911392405063E-2</v>
      </c>
      <c r="D31" s="12">
        <v>0</v>
      </c>
      <c r="E31" s="26">
        <v>0.13588850174216027</v>
      </c>
      <c r="F31" s="14">
        <v>0</v>
      </c>
      <c r="G31" s="25">
        <v>8.9108910891089105E-2</v>
      </c>
      <c r="H31" s="12">
        <v>0</v>
      </c>
      <c r="I31" s="26">
        <v>7.4999999999999997E-2</v>
      </c>
      <c r="J31" s="14">
        <v>0</v>
      </c>
      <c r="K31" s="25">
        <v>0.11931818181818182</v>
      </c>
      <c r="L31" s="12">
        <v>0</v>
      </c>
      <c r="M31" s="26">
        <v>0</v>
      </c>
      <c r="N31" s="14">
        <v>0</v>
      </c>
      <c r="O31" s="25">
        <v>9.9337748344370865E-3</v>
      </c>
      <c r="P31" s="20">
        <v>0</v>
      </c>
      <c r="Q31" s="26">
        <v>1.5748031496062992E-2</v>
      </c>
      <c r="R31" s="14">
        <v>0</v>
      </c>
      <c r="S31" s="25">
        <v>2.1186440677966102E-3</v>
      </c>
      <c r="T31" s="12">
        <v>0</v>
      </c>
      <c r="U31" s="26">
        <v>3.6585365853658534E-2</v>
      </c>
      <c r="V31" s="14">
        <v>0</v>
      </c>
      <c r="W31" s="25">
        <v>9.0909090909090912E-2</v>
      </c>
      <c r="X31" s="12">
        <v>0</v>
      </c>
      <c r="Y31" s="26">
        <v>0.10655737704918032</v>
      </c>
      <c r="Z31" s="14">
        <v>0</v>
      </c>
      <c r="AA31" s="25">
        <v>0.11764705882352941</v>
      </c>
      <c r="AB31" s="12">
        <v>0</v>
      </c>
      <c r="AC31" s="26">
        <v>0.11428571428571428</v>
      </c>
      <c r="AD31" s="16">
        <v>0</v>
      </c>
      <c r="AE31" s="25">
        <v>0.30555555555555558</v>
      </c>
      <c r="AF31" s="12">
        <v>0.5</v>
      </c>
      <c r="AG31" s="26">
        <v>0</v>
      </c>
      <c r="AH31" s="14">
        <v>0</v>
      </c>
      <c r="AI31" s="25">
        <v>0</v>
      </c>
      <c r="AJ31" s="12">
        <v>0</v>
      </c>
      <c r="AK31" s="26">
        <v>7.1428571428571425E-2</v>
      </c>
      <c r="AL31" s="14">
        <v>0</v>
      </c>
      <c r="AM31" s="25">
        <v>0</v>
      </c>
      <c r="AN31" s="12">
        <v>0</v>
      </c>
      <c r="AO31" s="26">
        <v>0</v>
      </c>
      <c r="AP31" s="14">
        <v>0</v>
      </c>
      <c r="AQ31" s="25">
        <v>0</v>
      </c>
      <c r="AR31" s="20">
        <v>0</v>
      </c>
      <c r="AS31" s="26">
        <v>2.5380710659898477E-2</v>
      </c>
      <c r="AT31" s="14">
        <v>0</v>
      </c>
      <c r="AU31" s="25">
        <v>0</v>
      </c>
      <c r="AV31" s="12">
        <v>0</v>
      </c>
      <c r="AW31" s="26">
        <v>2.976190476190476E-3</v>
      </c>
      <c r="AX31" s="14">
        <v>0</v>
      </c>
      <c r="AY31" s="25">
        <v>0</v>
      </c>
      <c r="AZ31" s="12">
        <v>0</v>
      </c>
      <c r="BA31" s="26">
        <v>0</v>
      </c>
      <c r="BB31" s="14">
        <v>0</v>
      </c>
      <c r="BC31" s="25">
        <v>0</v>
      </c>
      <c r="BD31" s="12">
        <v>0</v>
      </c>
      <c r="BE31" s="26">
        <v>0</v>
      </c>
      <c r="BF31" s="14">
        <v>0</v>
      </c>
      <c r="BG31" s="25">
        <v>0</v>
      </c>
      <c r="BH31" s="12">
        <v>0</v>
      </c>
      <c r="BI31" s="26">
        <v>0</v>
      </c>
      <c r="BJ31" s="16">
        <v>0</v>
      </c>
      <c r="BK31" s="25">
        <v>0.26744186046511625</v>
      </c>
      <c r="BL31" s="12">
        <v>0.5</v>
      </c>
      <c r="BM31" s="26">
        <v>0.22</v>
      </c>
      <c r="BN31" s="14">
        <v>0</v>
      </c>
      <c r="BO31" s="25">
        <v>0.25</v>
      </c>
      <c r="BP31" s="24">
        <v>0.5</v>
      </c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</row>
    <row r="32" spans="1:180" s="10" customFormat="1" ht="20.100000000000001" customHeight="1" x14ac:dyDescent="0.25">
      <c r="A32" s="30">
        <v>24</v>
      </c>
      <c r="B32" s="21" t="s">
        <v>10</v>
      </c>
      <c r="C32" s="25">
        <v>0</v>
      </c>
      <c r="D32" s="12">
        <v>0</v>
      </c>
      <c r="E32" s="32">
        <v>2.352941176470588E-3</v>
      </c>
      <c r="F32" s="31">
        <v>0</v>
      </c>
      <c r="G32" s="25">
        <v>0</v>
      </c>
      <c r="H32" s="12">
        <v>0</v>
      </c>
      <c r="I32" s="26">
        <v>1.937984496124031E-3</v>
      </c>
      <c r="J32" s="14">
        <v>0</v>
      </c>
      <c r="K32" s="25">
        <v>0.36528644356211004</v>
      </c>
      <c r="L32" s="12">
        <v>0.5</v>
      </c>
      <c r="M32" s="26">
        <v>0</v>
      </c>
      <c r="N32" s="14">
        <v>0</v>
      </c>
      <c r="O32" s="25">
        <v>0</v>
      </c>
      <c r="P32" s="20">
        <v>0</v>
      </c>
      <c r="Q32" s="26">
        <v>3.4965034965034965E-3</v>
      </c>
      <c r="R32" s="14">
        <v>0</v>
      </c>
      <c r="S32" s="25">
        <v>3.2976092333058533E-3</v>
      </c>
      <c r="T32" s="12">
        <v>0</v>
      </c>
      <c r="U32" s="26">
        <v>1.3824884792626729E-2</v>
      </c>
      <c r="V32" s="14">
        <v>0</v>
      </c>
      <c r="W32" s="25">
        <v>4.1666666666666664E-2</v>
      </c>
      <c r="X32" s="12">
        <v>0</v>
      </c>
      <c r="Y32" s="26">
        <v>9.3457943925233638E-3</v>
      </c>
      <c r="Z32" s="14">
        <v>0</v>
      </c>
      <c r="AA32" s="25">
        <v>1.1904761904761904E-2</v>
      </c>
      <c r="AB32" s="12">
        <v>0</v>
      </c>
      <c r="AC32" s="26">
        <v>0</v>
      </c>
      <c r="AD32" s="16">
        <v>0</v>
      </c>
      <c r="AE32" s="25">
        <v>8.2644628099173556E-3</v>
      </c>
      <c r="AF32" s="12">
        <v>0</v>
      </c>
      <c r="AG32" s="26">
        <v>5.1829268292682924E-2</v>
      </c>
      <c r="AH32" s="14">
        <v>0</v>
      </c>
      <c r="AI32" s="25">
        <v>6.5573770491803282E-2</v>
      </c>
      <c r="AJ32" s="12">
        <v>0</v>
      </c>
      <c r="AK32" s="26">
        <v>1.6129032258064516E-2</v>
      </c>
      <c r="AL32" s="14">
        <v>0</v>
      </c>
      <c r="AM32" s="25">
        <v>0</v>
      </c>
      <c r="AN32" s="12">
        <v>0</v>
      </c>
      <c r="AO32" s="26">
        <v>0</v>
      </c>
      <c r="AP32" s="14">
        <v>0</v>
      </c>
      <c r="AQ32" s="25">
        <v>0</v>
      </c>
      <c r="AR32" s="20">
        <v>0</v>
      </c>
      <c r="AS32" s="26">
        <v>1.444043321299639E-2</v>
      </c>
      <c r="AT32" s="14">
        <v>0</v>
      </c>
      <c r="AU32" s="25">
        <v>1.1290322580645161E-2</v>
      </c>
      <c r="AV32" s="12">
        <v>0</v>
      </c>
      <c r="AW32" s="26">
        <v>4.6351084812623275E-2</v>
      </c>
      <c r="AX32" s="14">
        <v>0</v>
      </c>
      <c r="AY32" s="25">
        <v>0</v>
      </c>
      <c r="AZ32" s="12">
        <v>0</v>
      </c>
      <c r="BA32" s="26">
        <v>5.5555555555555558E-3</v>
      </c>
      <c r="BB32" s="14">
        <v>0</v>
      </c>
      <c r="BC32" s="25">
        <v>0</v>
      </c>
      <c r="BD32" s="12">
        <v>0</v>
      </c>
      <c r="BE32" s="26">
        <v>0</v>
      </c>
      <c r="BF32" s="14">
        <v>0</v>
      </c>
      <c r="BG32" s="25">
        <v>0</v>
      </c>
      <c r="BH32" s="12">
        <v>0</v>
      </c>
      <c r="BI32" s="26">
        <v>0</v>
      </c>
      <c r="BJ32" s="16">
        <v>0</v>
      </c>
      <c r="BK32" s="25">
        <v>0</v>
      </c>
      <c r="BL32" s="12">
        <v>0</v>
      </c>
      <c r="BM32" s="26">
        <v>1</v>
      </c>
      <c r="BN32" s="14">
        <v>1.1000000000000001</v>
      </c>
      <c r="BO32" s="25">
        <v>1</v>
      </c>
      <c r="BP32" s="24">
        <v>1.1000000000000001</v>
      </c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</row>
    <row r="33" spans="1:180" s="10" customFormat="1" ht="20.100000000000001" customHeight="1" x14ac:dyDescent="0.25">
      <c r="A33" s="30">
        <v>25</v>
      </c>
      <c r="B33" s="21" t="s">
        <v>9</v>
      </c>
      <c r="C33" s="25">
        <v>0.70886075949367089</v>
      </c>
      <c r="D33" s="12">
        <v>2.2000000000000002</v>
      </c>
      <c r="E33" s="26">
        <v>0.4808362369337979</v>
      </c>
      <c r="F33" s="14">
        <v>1.1000000000000001</v>
      </c>
      <c r="G33" s="25">
        <v>0.46534653465346537</v>
      </c>
      <c r="H33" s="12">
        <v>1.1000000000000001</v>
      </c>
      <c r="I33" s="26">
        <v>0.46250000000000002</v>
      </c>
      <c r="J33" s="14">
        <v>1.1000000000000001</v>
      </c>
      <c r="K33" s="25">
        <v>0.47329545454545452</v>
      </c>
      <c r="L33" s="12">
        <v>1.1000000000000001</v>
      </c>
      <c r="M33" s="26">
        <v>0.4</v>
      </c>
      <c r="N33" s="14">
        <v>1.1000000000000001</v>
      </c>
      <c r="O33" s="25">
        <v>0.56953642384105962</v>
      </c>
      <c r="P33" s="20">
        <v>1.1000000000000001</v>
      </c>
      <c r="Q33" s="26">
        <v>0.44881889763779526</v>
      </c>
      <c r="R33" s="14">
        <v>1.1000000000000001</v>
      </c>
      <c r="S33" s="25">
        <v>0.61440677966101698</v>
      </c>
      <c r="T33" s="12">
        <v>2.2000000000000002</v>
      </c>
      <c r="U33" s="26">
        <v>0.62195121951219512</v>
      </c>
      <c r="V33" s="14">
        <v>2.2000000000000002</v>
      </c>
      <c r="W33" s="25">
        <v>0.62121212121212122</v>
      </c>
      <c r="X33" s="12">
        <v>2.2000000000000002</v>
      </c>
      <c r="Y33" s="26">
        <v>0.4098360655737705</v>
      </c>
      <c r="Z33" s="14">
        <v>1.1000000000000001</v>
      </c>
      <c r="AA33" s="25">
        <v>0.56862745098039214</v>
      </c>
      <c r="AB33" s="12">
        <v>1.1000000000000001</v>
      </c>
      <c r="AC33" s="26">
        <v>0.6</v>
      </c>
      <c r="AD33" s="16">
        <v>1.1000000000000001</v>
      </c>
      <c r="AE33" s="25">
        <v>0.5</v>
      </c>
      <c r="AF33" s="12">
        <v>1.1000000000000001</v>
      </c>
      <c r="AG33" s="26">
        <v>0.68902439024390238</v>
      </c>
      <c r="AH33" s="14">
        <v>2.2000000000000002</v>
      </c>
      <c r="AI33" s="25">
        <v>0.6271186440677966</v>
      </c>
      <c r="AJ33" s="12">
        <v>2.2000000000000002</v>
      </c>
      <c r="AK33" s="26">
        <v>0.35714285714285715</v>
      </c>
      <c r="AL33" s="14">
        <v>0</v>
      </c>
      <c r="AM33" s="25">
        <v>0.71186440677966101</v>
      </c>
      <c r="AN33" s="12">
        <v>2.2000000000000002</v>
      </c>
      <c r="AO33" s="26">
        <v>0.75375375375375375</v>
      </c>
      <c r="AP33" s="14">
        <v>2.2000000000000002</v>
      </c>
      <c r="AQ33" s="25">
        <v>0.58620689655172409</v>
      </c>
      <c r="AR33" s="20">
        <v>1.1000000000000001</v>
      </c>
      <c r="AS33" s="26">
        <v>0.48223350253807107</v>
      </c>
      <c r="AT33" s="14">
        <v>1.1000000000000001</v>
      </c>
      <c r="AU33" s="25">
        <v>0.49838709677419357</v>
      </c>
      <c r="AV33" s="12">
        <v>1.1000000000000001</v>
      </c>
      <c r="AW33" s="26">
        <v>0.40079365079365081</v>
      </c>
      <c r="AX33" s="14">
        <v>1.1000000000000001</v>
      </c>
      <c r="AY33" s="25">
        <v>0.75882352941176467</v>
      </c>
      <c r="AZ33" s="12">
        <v>2.2000000000000002</v>
      </c>
      <c r="BA33" s="26">
        <v>0.71923076923076923</v>
      </c>
      <c r="BB33" s="14">
        <v>2.2000000000000002</v>
      </c>
      <c r="BC33" s="25">
        <v>0.71698113207547165</v>
      </c>
      <c r="BD33" s="12">
        <v>2.2000000000000002</v>
      </c>
      <c r="BE33" s="26">
        <v>0.85365853658536583</v>
      </c>
      <c r="BF33" s="14">
        <v>2.2000000000000002</v>
      </c>
      <c r="BG33" s="25">
        <v>0.5730337078651685</v>
      </c>
      <c r="BH33" s="12">
        <v>1.1000000000000001</v>
      </c>
      <c r="BI33" s="26">
        <v>0.65789473684210531</v>
      </c>
      <c r="BJ33" s="16">
        <v>2.2000000000000002</v>
      </c>
      <c r="BK33" s="25">
        <v>0.54651162790697672</v>
      </c>
      <c r="BL33" s="12">
        <v>1.1000000000000001</v>
      </c>
      <c r="BM33" s="26">
        <v>0.4</v>
      </c>
      <c r="BN33" s="14">
        <v>1.1000000000000001</v>
      </c>
      <c r="BO33" s="25">
        <v>0.5</v>
      </c>
      <c r="BP33" s="24">
        <v>1.1000000000000001</v>
      </c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</row>
    <row r="34" spans="1:180" s="10" customFormat="1" ht="31.5" x14ac:dyDescent="0.25">
      <c r="A34" s="30">
        <v>26</v>
      </c>
      <c r="B34" s="21" t="s">
        <v>8</v>
      </c>
      <c r="C34" s="25">
        <v>0.10330578512396695</v>
      </c>
      <c r="D34" s="12">
        <v>0</v>
      </c>
      <c r="E34" s="26">
        <v>6.235294117647059E-2</v>
      </c>
      <c r="F34" s="14">
        <v>0</v>
      </c>
      <c r="G34" s="25">
        <v>1.5625E-2</v>
      </c>
      <c r="H34" s="12">
        <v>0</v>
      </c>
      <c r="I34" s="26">
        <v>1.937984496124031E-2</v>
      </c>
      <c r="J34" s="14">
        <v>0</v>
      </c>
      <c r="K34" s="25">
        <v>6.95041883631424E-2</v>
      </c>
      <c r="L34" s="12">
        <v>0</v>
      </c>
      <c r="M34" s="26">
        <v>1</v>
      </c>
      <c r="N34" s="14">
        <v>2.2000000000000002</v>
      </c>
      <c r="O34" s="25">
        <v>0.73684210526315785</v>
      </c>
      <c r="P34" s="20">
        <v>2.2000000000000002</v>
      </c>
      <c r="Q34" s="26">
        <v>0.16433566433566432</v>
      </c>
      <c r="R34" s="14">
        <v>0</v>
      </c>
      <c r="S34" s="25">
        <v>0.17147568013190437</v>
      </c>
      <c r="T34" s="12">
        <v>0</v>
      </c>
      <c r="U34" s="26">
        <v>0.17972350230414746</v>
      </c>
      <c r="V34" s="14">
        <v>0</v>
      </c>
      <c r="W34" s="25">
        <v>0.41145833333333331</v>
      </c>
      <c r="X34" s="12">
        <v>1.1000000000000001</v>
      </c>
      <c r="Y34" s="26">
        <v>4.6728971962616821E-2</v>
      </c>
      <c r="Z34" s="14">
        <v>0</v>
      </c>
      <c r="AA34" s="25">
        <v>0.36904761904761907</v>
      </c>
      <c r="AB34" s="12">
        <v>0</v>
      </c>
      <c r="AC34" s="26">
        <v>9.3023255813953487E-2</v>
      </c>
      <c r="AD34" s="16">
        <v>0</v>
      </c>
      <c r="AE34" s="25">
        <v>5.7851239669421489E-2</v>
      </c>
      <c r="AF34" s="12">
        <v>0</v>
      </c>
      <c r="AG34" s="26">
        <v>0.34756097560975607</v>
      </c>
      <c r="AH34" s="14">
        <v>0</v>
      </c>
      <c r="AI34" s="25">
        <v>0.91803278688524592</v>
      </c>
      <c r="AJ34" s="12">
        <v>2.2000000000000002</v>
      </c>
      <c r="AK34" s="26">
        <v>0.32258064516129031</v>
      </c>
      <c r="AL34" s="14">
        <v>0</v>
      </c>
      <c r="AM34" s="25">
        <v>0.78688524590163933</v>
      </c>
      <c r="AN34" s="12">
        <v>2.2000000000000002</v>
      </c>
      <c r="AO34" s="26">
        <v>0.79104477611940294</v>
      </c>
      <c r="AP34" s="14">
        <v>2.2000000000000002</v>
      </c>
      <c r="AQ34" s="25">
        <v>0.84745762711864403</v>
      </c>
      <c r="AR34" s="20">
        <v>2.2000000000000002</v>
      </c>
      <c r="AS34" s="26">
        <v>0.16967509025270758</v>
      </c>
      <c r="AT34" s="14">
        <v>0</v>
      </c>
      <c r="AU34" s="25">
        <v>0.49677419354838709</v>
      </c>
      <c r="AV34" s="12">
        <v>1.1000000000000001</v>
      </c>
      <c r="AW34" s="26">
        <v>0.40138067061143984</v>
      </c>
      <c r="AX34" s="14">
        <v>1.1000000000000001</v>
      </c>
      <c r="AY34" s="25">
        <v>0.57943925233644855</v>
      </c>
      <c r="AZ34" s="12">
        <v>1.1000000000000001</v>
      </c>
      <c r="BA34" s="26">
        <v>0.59166666666666667</v>
      </c>
      <c r="BB34" s="14">
        <v>1.1000000000000001</v>
      </c>
      <c r="BC34" s="25">
        <v>0.96226415094339623</v>
      </c>
      <c r="BD34" s="12">
        <v>2.2000000000000002</v>
      </c>
      <c r="BE34" s="26">
        <v>0.85365853658536583</v>
      </c>
      <c r="BF34" s="14">
        <v>2.2000000000000002</v>
      </c>
      <c r="BG34" s="25">
        <v>0.8202247191011236</v>
      </c>
      <c r="BH34" s="12">
        <v>2.2000000000000002</v>
      </c>
      <c r="BI34" s="26">
        <v>0.73684210526315785</v>
      </c>
      <c r="BJ34" s="16">
        <v>2.2000000000000002</v>
      </c>
      <c r="BK34" s="25">
        <v>1.090909090909091E-2</v>
      </c>
      <c r="BL34" s="12">
        <v>0</v>
      </c>
      <c r="BM34" s="26">
        <v>4.6511627906976744E-2</v>
      </c>
      <c r="BN34" s="14">
        <v>0</v>
      </c>
      <c r="BO34" s="25">
        <v>0.14285714285714285</v>
      </c>
      <c r="BP34" s="24">
        <v>0</v>
      </c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</row>
    <row r="35" spans="1:180" s="10" customFormat="1" ht="20.100000000000001" customHeight="1" x14ac:dyDescent="0.25">
      <c r="A35" s="29">
        <v>27</v>
      </c>
      <c r="B35" s="21" t="s">
        <v>7</v>
      </c>
      <c r="C35" s="25">
        <v>2.5316455696202531E-2</v>
      </c>
      <c r="D35" s="12">
        <v>0</v>
      </c>
      <c r="E35" s="26">
        <v>3.4843205574912892E-3</v>
      </c>
      <c r="F35" s="14">
        <v>0</v>
      </c>
      <c r="G35" s="25">
        <v>0</v>
      </c>
      <c r="H35" s="12">
        <v>0</v>
      </c>
      <c r="I35" s="26">
        <v>0</v>
      </c>
      <c r="J35" s="14">
        <v>0</v>
      </c>
      <c r="K35" s="25">
        <v>0.13977272727272727</v>
      </c>
      <c r="L35" s="12">
        <v>0</v>
      </c>
      <c r="M35" s="26">
        <v>0.3</v>
      </c>
      <c r="N35" s="14">
        <v>1.1000000000000001</v>
      </c>
      <c r="O35" s="25">
        <v>0.2251655629139073</v>
      </c>
      <c r="P35" s="20">
        <v>0</v>
      </c>
      <c r="Q35" s="26">
        <v>0.1889763779527559</v>
      </c>
      <c r="R35" s="14">
        <v>0</v>
      </c>
      <c r="S35" s="25">
        <v>0.2913135593220339</v>
      </c>
      <c r="T35" s="12">
        <v>1.1000000000000001</v>
      </c>
      <c r="U35" s="26">
        <v>1.2195121951219513E-2</v>
      </c>
      <c r="V35" s="14">
        <v>0</v>
      </c>
      <c r="W35" s="25">
        <v>9.0909090909090912E-2</v>
      </c>
      <c r="X35" s="12">
        <v>0</v>
      </c>
      <c r="Y35" s="26">
        <v>0</v>
      </c>
      <c r="Z35" s="14">
        <v>0</v>
      </c>
      <c r="AA35" s="25">
        <v>3.9215686274509803E-2</v>
      </c>
      <c r="AB35" s="12">
        <v>0</v>
      </c>
      <c r="AC35" s="26">
        <v>0.14285714285714285</v>
      </c>
      <c r="AD35" s="16">
        <v>0</v>
      </c>
      <c r="AE35" s="25">
        <v>0.18055555555555555</v>
      </c>
      <c r="AF35" s="12">
        <v>0</v>
      </c>
      <c r="AG35" s="26">
        <v>0.74085365853658536</v>
      </c>
      <c r="AH35" s="14">
        <v>1.1000000000000001</v>
      </c>
      <c r="AI35" s="25">
        <v>0.50847457627118642</v>
      </c>
      <c r="AJ35" s="12">
        <v>1.1000000000000001</v>
      </c>
      <c r="AK35" s="26">
        <v>0.14285714285714285</v>
      </c>
      <c r="AL35" s="14">
        <v>0</v>
      </c>
      <c r="AM35" s="25">
        <v>0.66101694915254239</v>
      </c>
      <c r="AN35" s="12">
        <v>1.1000000000000001</v>
      </c>
      <c r="AO35" s="26">
        <v>0.65765765765765771</v>
      </c>
      <c r="AP35" s="14">
        <v>1.1000000000000001</v>
      </c>
      <c r="AQ35" s="25">
        <v>0.15517241379310345</v>
      </c>
      <c r="AR35" s="20">
        <v>0</v>
      </c>
      <c r="AS35" s="26">
        <v>3.553299492385787E-2</v>
      </c>
      <c r="AT35" s="14">
        <v>0</v>
      </c>
      <c r="AU35" s="25">
        <v>9.5161290322580638E-2</v>
      </c>
      <c r="AV35" s="12">
        <v>0</v>
      </c>
      <c r="AW35" s="26">
        <v>0.10119047619047619</v>
      </c>
      <c r="AX35" s="14">
        <v>0</v>
      </c>
      <c r="AY35" s="25">
        <v>0.10588235294117647</v>
      </c>
      <c r="AZ35" s="12">
        <v>0</v>
      </c>
      <c r="BA35" s="26">
        <v>4.6153846153846156E-2</v>
      </c>
      <c r="BB35" s="14">
        <v>0</v>
      </c>
      <c r="BC35" s="25">
        <v>0.28301886792452829</v>
      </c>
      <c r="BD35" s="12">
        <v>1.1000000000000001</v>
      </c>
      <c r="BE35" s="26">
        <v>0.14634146341463414</v>
      </c>
      <c r="BF35" s="14">
        <v>0</v>
      </c>
      <c r="BG35" s="25">
        <v>0.19101123595505617</v>
      </c>
      <c r="BH35" s="12">
        <v>0</v>
      </c>
      <c r="BI35" s="26">
        <v>0.42105263157894735</v>
      </c>
      <c r="BJ35" s="16">
        <v>1.1000000000000001</v>
      </c>
      <c r="BK35" s="25">
        <v>0</v>
      </c>
      <c r="BL35" s="12">
        <v>0</v>
      </c>
      <c r="BM35" s="26">
        <v>0</v>
      </c>
      <c r="BN35" s="14">
        <v>0</v>
      </c>
      <c r="BO35" s="25">
        <v>0</v>
      </c>
      <c r="BP35" s="24">
        <v>0</v>
      </c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</row>
    <row r="36" spans="1:180" s="23" customFormat="1" ht="20.100000000000001" customHeight="1" x14ac:dyDescent="0.25">
      <c r="A36" s="28">
        <v>28</v>
      </c>
      <c r="B36" s="27" t="s">
        <v>6</v>
      </c>
      <c r="C36" s="25"/>
      <c r="D36" s="12"/>
      <c r="E36" s="26"/>
      <c r="F36" s="14"/>
      <c r="G36" s="25"/>
      <c r="H36" s="12"/>
      <c r="I36" s="26"/>
      <c r="J36" s="14"/>
      <c r="K36" s="25"/>
      <c r="L36" s="12"/>
      <c r="M36" s="26"/>
      <c r="N36" s="14"/>
      <c r="O36" s="25"/>
      <c r="P36" s="20"/>
      <c r="Q36" s="26"/>
      <c r="R36" s="14"/>
      <c r="S36" s="25"/>
      <c r="T36" s="12"/>
      <c r="U36" s="26"/>
      <c r="V36" s="14"/>
      <c r="W36" s="25"/>
      <c r="X36" s="12"/>
      <c r="Y36" s="26"/>
      <c r="Z36" s="14"/>
      <c r="AA36" s="25"/>
      <c r="AB36" s="12"/>
      <c r="AC36" s="26"/>
      <c r="AD36" s="16"/>
      <c r="AE36" s="25"/>
      <c r="AF36" s="12"/>
      <c r="AG36" s="26"/>
      <c r="AH36" s="14"/>
      <c r="AI36" s="25"/>
      <c r="AJ36" s="12"/>
      <c r="AK36" s="26"/>
      <c r="AL36" s="14"/>
      <c r="AM36" s="25"/>
      <c r="AN36" s="12"/>
      <c r="AO36" s="26"/>
      <c r="AP36" s="14"/>
      <c r="AQ36" s="25"/>
      <c r="AR36" s="20"/>
      <c r="AS36" s="26"/>
      <c r="AT36" s="14"/>
      <c r="AU36" s="25"/>
      <c r="AV36" s="12"/>
      <c r="AW36" s="26"/>
      <c r="AX36" s="14"/>
      <c r="AY36" s="25"/>
      <c r="AZ36" s="12"/>
      <c r="BA36" s="26"/>
      <c r="BB36" s="14"/>
      <c r="BC36" s="25"/>
      <c r="BD36" s="12"/>
      <c r="BE36" s="26"/>
      <c r="BF36" s="14"/>
      <c r="BG36" s="25"/>
      <c r="BH36" s="12"/>
      <c r="BI36" s="26"/>
      <c r="BJ36" s="16"/>
      <c r="BK36" s="25"/>
      <c r="BL36" s="12"/>
      <c r="BM36" s="26"/>
      <c r="BN36" s="14"/>
      <c r="BO36" s="25"/>
      <c r="BP36" s="24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</row>
    <row r="37" spans="1:180" s="23" customFormat="1" ht="20.100000000000001" customHeight="1" x14ac:dyDescent="0.25">
      <c r="A37" s="28">
        <v>29</v>
      </c>
      <c r="B37" s="27" t="s">
        <v>5</v>
      </c>
      <c r="C37" s="25"/>
      <c r="D37" s="12"/>
      <c r="E37" s="26"/>
      <c r="F37" s="14"/>
      <c r="G37" s="25"/>
      <c r="H37" s="12"/>
      <c r="I37" s="26"/>
      <c r="J37" s="14"/>
      <c r="K37" s="25"/>
      <c r="L37" s="12"/>
      <c r="M37" s="26"/>
      <c r="N37" s="14"/>
      <c r="O37" s="25"/>
      <c r="P37" s="20"/>
      <c r="Q37" s="26"/>
      <c r="R37" s="14"/>
      <c r="S37" s="25"/>
      <c r="T37" s="12"/>
      <c r="U37" s="26"/>
      <c r="V37" s="14"/>
      <c r="W37" s="25"/>
      <c r="X37" s="12"/>
      <c r="Y37" s="26"/>
      <c r="Z37" s="14"/>
      <c r="AA37" s="25"/>
      <c r="AB37" s="12"/>
      <c r="AC37" s="26"/>
      <c r="AD37" s="16"/>
      <c r="AE37" s="25"/>
      <c r="AF37" s="12"/>
      <c r="AG37" s="26"/>
      <c r="AH37" s="14"/>
      <c r="AI37" s="25"/>
      <c r="AJ37" s="12"/>
      <c r="AK37" s="26"/>
      <c r="AL37" s="14"/>
      <c r="AM37" s="25"/>
      <c r="AN37" s="12"/>
      <c r="AO37" s="26"/>
      <c r="AP37" s="14"/>
      <c r="AQ37" s="25"/>
      <c r="AR37" s="20"/>
      <c r="AS37" s="26"/>
      <c r="AT37" s="14"/>
      <c r="AU37" s="25"/>
      <c r="AV37" s="12"/>
      <c r="AW37" s="26"/>
      <c r="AX37" s="14"/>
      <c r="AY37" s="25"/>
      <c r="AZ37" s="12"/>
      <c r="BA37" s="26"/>
      <c r="BB37" s="14"/>
      <c r="BC37" s="25"/>
      <c r="BD37" s="12"/>
      <c r="BE37" s="26"/>
      <c r="BF37" s="14"/>
      <c r="BG37" s="25"/>
      <c r="BH37" s="12"/>
      <c r="BI37" s="26"/>
      <c r="BJ37" s="16"/>
      <c r="BK37" s="25"/>
      <c r="BL37" s="12"/>
      <c r="BM37" s="26"/>
      <c r="BN37" s="14"/>
      <c r="BO37" s="25"/>
      <c r="BP37" s="24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</row>
    <row r="38" spans="1:180" s="23" customFormat="1" ht="20.100000000000001" customHeight="1" x14ac:dyDescent="0.25">
      <c r="A38" s="28">
        <v>30</v>
      </c>
      <c r="B38" s="27" t="s">
        <v>4</v>
      </c>
      <c r="C38" s="25"/>
      <c r="D38" s="12"/>
      <c r="E38" s="26"/>
      <c r="F38" s="14"/>
      <c r="G38" s="25"/>
      <c r="H38" s="12"/>
      <c r="I38" s="26"/>
      <c r="J38" s="14"/>
      <c r="K38" s="25"/>
      <c r="L38" s="12"/>
      <c r="M38" s="26"/>
      <c r="N38" s="14"/>
      <c r="O38" s="25"/>
      <c r="P38" s="20"/>
      <c r="Q38" s="26"/>
      <c r="R38" s="14"/>
      <c r="S38" s="25"/>
      <c r="T38" s="12"/>
      <c r="U38" s="26"/>
      <c r="V38" s="14"/>
      <c r="W38" s="25"/>
      <c r="X38" s="12"/>
      <c r="Y38" s="26"/>
      <c r="Z38" s="14"/>
      <c r="AA38" s="25"/>
      <c r="AB38" s="12"/>
      <c r="AC38" s="26"/>
      <c r="AD38" s="16"/>
      <c r="AE38" s="25"/>
      <c r="AF38" s="12"/>
      <c r="AG38" s="26"/>
      <c r="AH38" s="14"/>
      <c r="AI38" s="25"/>
      <c r="AJ38" s="12"/>
      <c r="AK38" s="26"/>
      <c r="AL38" s="14"/>
      <c r="AM38" s="25"/>
      <c r="AN38" s="12"/>
      <c r="AO38" s="26"/>
      <c r="AP38" s="14"/>
      <c r="AQ38" s="25"/>
      <c r="AR38" s="20"/>
      <c r="AS38" s="26"/>
      <c r="AT38" s="14"/>
      <c r="AU38" s="25"/>
      <c r="AV38" s="12"/>
      <c r="AW38" s="26"/>
      <c r="AX38" s="14"/>
      <c r="AY38" s="25"/>
      <c r="AZ38" s="12"/>
      <c r="BA38" s="26"/>
      <c r="BB38" s="14"/>
      <c r="BC38" s="25"/>
      <c r="BD38" s="12"/>
      <c r="BE38" s="26"/>
      <c r="BF38" s="14"/>
      <c r="BG38" s="25"/>
      <c r="BH38" s="12"/>
      <c r="BI38" s="26"/>
      <c r="BJ38" s="16"/>
      <c r="BK38" s="25"/>
      <c r="BL38" s="12"/>
      <c r="BM38" s="26"/>
      <c r="BN38" s="14"/>
      <c r="BO38" s="25"/>
      <c r="BP38" s="24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</row>
    <row r="39" spans="1:180" s="10" customFormat="1" ht="31.5" x14ac:dyDescent="0.25">
      <c r="A39" s="22">
        <v>31</v>
      </c>
      <c r="B39" s="21" t="s">
        <v>3</v>
      </c>
      <c r="C39" s="13">
        <v>2</v>
      </c>
      <c r="D39" s="12">
        <v>2</v>
      </c>
      <c r="E39" s="15">
        <v>2</v>
      </c>
      <c r="F39" s="14">
        <v>2</v>
      </c>
      <c r="G39" s="13">
        <v>2</v>
      </c>
      <c r="H39" s="12">
        <v>2</v>
      </c>
      <c r="I39" s="15">
        <v>2</v>
      </c>
      <c r="J39" s="14">
        <v>2</v>
      </c>
      <c r="K39" s="13">
        <v>2</v>
      </c>
      <c r="L39" s="12">
        <v>2</v>
      </c>
      <c r="M39" s="15">
        <v>2</v>
      </c>
      <c r="N39" s="14">
        <v>2</v>
      </c>
      <c r="O39" s="13">
        <v>2</v>
      </c>
      <c r="P39" s="20">
        <v>2</v>
      </c>
      <c r="Q39" s="15">
        <v>1</v>
      </c>
      <c r="R39" s="14">
        <v>1</v>
      </c>
      <c r="S39" s="13">
        <v>1</v>
      </c>
      <c r="T39" s="12">
        <v>1</v>
      </c>
      <c r="U39" s="15">
        <v>2</v>
      </c>
      <c r="V39" s="14">
        <v>2</v>
      </c>
      <c r="W39" s="13">
        <v>2</v>
      </c>
      <c r="X39" s="12">
        <v>2</v>
      </c>
      <c r="Y39" s="19">
        <v>2</v>
      </c>
      <c r="Z39" s="18">
        <v>2</v>
      </c>
      <c r="AA39" s="13">
        <v>2</v>
      </c>
      <c r="AB39" s="12">
        <v>2</v>
      </c>
      <c r="AC39" s="15">
        <v>2</v>
      </c>
      <c r="AD39" s="16">
        <v>2</v>
      </c>
      <c r="AE39" s="13">
        <v>2</v>
      </c>
      <c r="AF39" s="12">
        <v>2</v>
      </c>
      <c r="AG39" s="15">
        <v>2</v>
      </c>
      <c r="AH39" s="14">
        <v>2</v>
      </c>
      <c r="AI39" s="13">
        <v>1</v>
      </c>
      <c r="AJ39" s="12">
        <v>1</v>
      </c>
      <c r="AK39" s="15">
        <v>1</v>
      </c>
      <c r="AL39" s="14">
        <v>1</v>
      </c>
      <c r="AM39" s="13">
        <v>1</v>
      </c>
      <c r="AN39" s="12">
        <v>1</v>
      </c>
      <c r="AO39" s="15">
        <v>1</v>
      </c>
      <c r="AP39" s="14">
        <v>1</v>
      </c>
      <c r="AQ39" s="13">
        <v>1</v>
      </c>
      <c r="AR39" s="20">
        <v>1</v>
      </c>
      <c r="AS39" s="19">
        <v>2</v>
      </c>
      <c r="AT39" s="18">
        <v>2</v>
      </c>
      <c r="AU39" s="13">
        <v>2</v>
      </c>
      <c r="AV39" s="17">
        <v>2</v>
      </c>
      <c r="AW39" s="15">
        <v>2</v>
      </c>
      <c r="AX39" s="14">
        <v>2</v>
      </c>
      <c r="AY39" s="13">
        <v>2</v>
      </c>
      <c r="AZ39" s="12">
        <v>2</v>
      </c>
      <c r="BA39" s="15">
        <v>2</v>
      </c>
      <c r="BB39" s="14">
        <v>2</v>
      </c>
      <c r="BC39" s="13">
        <v>1</v>
      </c>
      <c r="BD39" s="12">
        <v>1</v>
      </c>
      <c r="BE39" s="15">
        <v>1</v>
      </c>
      <c r="BF39" s="14">
        <v>1</v>
      </c>
      <c r="BG39" s="13">
        <v>1</v>
      </c>
      <c r="BH39" s="12">
        <v>1</v>
      </c>
      <c r="BI39" s="15">
        <v>1</v>
      </c>
      <c r="BJ39" s="16">
        <v>1</v>
      </c>
      <c r="BK39" s="13">
        <v>0</v>
      </c>
      <c r="BL39" s="12">
        <v>0</v>
      </c>
      <c r="BM39" s="15">
        <v>1</v>
      </c>
      <c r="BN39" s="14">
        <v>1</v>
      </c>
      <c r="BO39" s="13">
        <v>1</v>
      </c>
      <c r="BP39" s="12">
        <v>1</v>
      </c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</row>
    <row r="40" spans="1:180" s="3" customFormat="1" ht="27" customHeight="1" thickBot="1" x14ac:dyDescent="0.4">
      <c r="A40" s="9"/>
      <c r="B40" s="8" t="s">
        <v>2</v>
      </c>
      <c r="C40" s="89">
        <f>SUM(D6:D39)</f>
        <v>76.499999999999986</v>
      </c>
      <c r="D40" s="90"/>
      <c r="E40" s="89">
        <f>SUM(F6:F39)</f>
        <v>69.199999999999989</v>
      </c>
      <c r="F40" s="90"/>
      <c r="G40" s="89">
        <f>SUM(H6:H39)</f>
        <v>84.199999999999989</v>
      </c>
      <c r="H40" s="90"/>
      <c r="I40" s="89">
        <f>SUM(J6:J39)</f>
        <v>76.099999999999994</v>
      </c>
      <c r="J40" s="90"/>
      <c r="K40" s="101">
        <f>60.14/0.71</f>
        <v>84.704225352112687</v>
      </c>
      <c r="L40" s="102"/>
      <c r="M40" s="89">
        <f>SUM(N6:N39)</f>
        <v>91.399999999999991</v>
      </c>
      <c r="N40" s="90"/>
      <c r="O40" s="89">
        <f>SUM(P6:P39)</f>
        <v>77.5</v>
      </c>
      <c r="P40" s="90"/>
      <c r="Q40" s="89">
        <f>SUM(R6:R39)</f>
        <v>57.300000000000004</v>
      </c>
      <c r="R40" s="90"/>
      <c r="S40" s="89">
        <f>SUM(T6:T39)</f>
        <v>72.099999999999994</v>
      </c>
      <c r="T40" s="90"/>
      <c r="U40" s="89">
        <f>SUM(V6:V39)</f>
        <v>58.2</v>
      </c>
      <c r="V40" s="90"/>
      <c r="W40" s="89">
        <f>SUM(X6:X39)</f>
        <v>74.999999999999986</v>
      </c>
      <c r="X40" s="90"/>
      <c r="Y40" s="89">
        <f>SUM(Z6:Z39)</f>
        <v>60.100000000000009</v>
      </c>
      <c r="Z40" s="90"/>
      <c r="AA40" s="89">
        <f>SUM(AB6:AB39)</f>
        <v>53.78</v>
      </c>
      <c r="AB40" s="90"/>
      <c r="AC40" s="89">
        <f>SUM(AD6:AD39)</f>
        <v>58.010000000000005</v>
      </c>
      <c r="AD40" s="90"/>
      <c r="AE40" s="89">
        <f>SUM(AF6:AF39)</f>
        <v>60.910000000000004</v>
      </c>
      <c r="AF40" s="90"/>
      <c r="AG40" s="91">
        <f>56/0.71</f>
        <v>78.873239436619727</v>
      </c>
      <c r="AH40" s="92"/>
      <c r="AI40" s="101">
        <f>52.4/0.97</f>
        <v>54.020618556701031</v>
      </c>
      <c r="AJ40" s="102"/>
      <c r="AK40" s="89">
        <f>SUM(AL6:AL39)</f>
        <v>70.799999999999983</v>
      </c>
      <c r="AL40" s="90"/>
      <c r="AM40" s="89">
        <f>SUM(AN6:AN39)</f>
        <v>80.199999999999989</v>
      </c>
      <c r="AN40" s="90"/>
      <c r="AO40" s="89">
        <f>SUM(AP6:AP39)</f>
        <v>78.7</v>
      </c>
      <c r="AP40" s="90"/>
      <c r="AQ40" s="89">
        <f>SUM(AR6:AR39)</f>
        <v>69.599999999999994</v>
      </c>
      <c r="AR40" s="90"/>
      <c r="AS40" s="89">
        <f>SUM(AT6:AT39)</f>
        <v>70.099999999999994</v>
      </c>
      <c r="AT40" s="90"/>
      <c r="AU40" s="91">
        <f>51.1/0.71</f>
        <v>71.971830985915503</v>
      </c>
      <c r="AV40" s="92"/>
      <c r="AW40" s="89">
        <f>SUM(AX6:AX39)</f>
        <v>68.899999999999991</v>
      </c>
      <c r="AX40" s="90"/>
      <c r="AY40" s="89">
        <f>SUM(AZ6:AZ39)</f>
        <v>53.480000000000004</v>
      </c>
      <c r="AZ40" s="90"/>
      <c r="BA40" s="89">
        <f>SUM(BB6:BB39)</f>
        <v>62.88</v>
      </c>
      <c r="BB40" s="90"/>
      <c r="BC40" s="91">
        <f>87.78/0.97</f>
        <v>90.494845360824741</v>
      </c>
      <c r="BD40" s="92"/>
      <c r="BE40" s="91">
        <f>88.68/0.97</f>
        <v>91.42268041237115</v>
      </c>
      <c r="BF40" s="92"/>
      <c r="BG40" s="91">
        <f>83.08/0.97</f>
        <v>85.649484536082468</v>
      </c>
      <c r="BH40" s="92"/>
      <c r="BI40" s="91">
        <f>78.78/0.97</f>
        <v>81.216494845360828</v>
      </c>
      <c r="BJ40" s="92"/>
      <c r="BK40" s="89">
        <f>SUM(BL6:BL39)</f>
        <v>73.599999999999994</v>
      </c>
      <c r="BL40" s="90"/>
      <c r="BM40" s="89">
        <f>SUM(BN6:BN39)</f>
        <v>61.400000000000006</v>
      </c>
      <c r="BN40" s="90"/>
      <c r="BO40" s="89">
        <f>SUM(BP6:BP39)</f>
        <v>80.09999999999998</v>
      </c>
      <c r="BP40" s="90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</row>
    <row r="41" spans="1:180" s="4" customFormat="1" ht="15.75" x14ac:dyDescent="0.25">
      <c r="A41" s="6"/>
      <c r="K41" s="97" t="s">
        <v>1</v>
      </c>
      <c r="L41" s="97"/>
      <c r="AG41" s="97" t="s">
        <v>1</v>
      </c>
      <c r="AH41" s="97"/>
      <c r="AI41" s="97" t="s">
        <v>1</v>
      </c>
      <c r="AJ41" s="97"/>
      <c r="AU41" s="97" t="s">
        <v>1</v>
      </c>
      <c r="AV41" s="97"/>
      <c r="BC41" s="97" t="s">
        <v>1</v>
      </c>
      <c r="BD41" s="97"/>
      <c r="BE41" s="97" t="s">
        <v>1</v>
      </c>
      <c r="BF41" s="97"/>
      <c r="BG41" s="97" t="s">
        <v>1</v>
      </c>
      <c r="BH41" s="97"/>
      <c r="BI41" s="97" t="s">
        <v>1</v>
      </c>
      <c r="BJ41" s="97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</row>
    <row r="42" spans="1:180" ht="15.75" x14ac:dyDescent="0.25">
      <c r="C42" s="3" t="s">
        <v>0</v>
      </c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</row>
    <row r="43" spans="1:180" x14ac:dyDescent="0.25"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</row>
    <row r="44" spans="1:180" x14ac:dyDescent="0.25"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</row>
    <row r="45" spans="1:180" x14ac:dyDescent="0.25"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</row>
    <row r="46" spans="1:180" x14ac:dyDescent="0.25"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</row>
  </sheetData>
  <sheetProtection algorithmName="SHA-512" hashValue="/8YW3Iz0KBpf6KymqslYAIuG9LjIMx8lXQ4PXgi+QME2/4IfJfc3YE/Q7sRGNwHuMAARZyWJZVSwPMWzKZww4Q==" saltValue="BR5qLRK5v6tDzmlPBtFF1w==" spinCount="100000" sheet="1" objects="1" scenarios="1" selectLockedCells="1" selectUnlockedCells="1"/>
  <mergeCells count="155">
    <mergeCell ref="C1:L1"/>
    <mergeCell ref="M1:P1"/>
    <mergeCell ref="Q1:R1"/>
    <mergeCell ref="S1:T1"/>
    <mergeCell ref="M2:N2"/>
    <mergeCell ref="K2:L2"/>
    <mergeCell ref="I2:J2"/>
    <mergeCell ref="G2:H2"/>
    <mergeCell ref="E2:F2"/>
    <mergeCell ref="C2:D2"/>
    <mergeCell ref="BK1:BL1"/>
    <mergeCell ref="BC1:BJ1"/>
    <mergeCell ref="AY1:BB1"/>
    <mergeCell ref="BM1:BP1"/>
    <mergeCell ref="O2:P2"/>
    <mergeCell ref="AA2:AB2"/>
    <mergeCell ref="Y2:Z2"/>
    <mergeCell ref="W2:X2"/>
    <mergeCell ref="U2:V2"/>
    <mergeCell ref="S2:T2"/>
    <mergeCell ref="AA1:AH1"/>
    <mergeCell ref="U1:Z1"/>
    <mergeCell ref="AU1:AX1"/>
    <mergeCell ref="AS1:AT1"/>
    <mergeCell ref="AK1:AR1"/>
    <mergeCell ref="AI1:AJ1"/>
    <mergeCell ref="Q2:R2"/>
    <mergeCell ref="AS2:AT2"/>
    <mergeCell ref="AQ2:AR2"/>
    <mergeCell ref="AO2:AP2"/>
    <mergeCell ref="AM2:AN2"/>
    <mergeCell ref="AK2:AL2"/>
    <mergeCell ref="AG2:AH2"/>
    <mergeCell ref="AE2:AF2"/>
    <mergeCell ref="BO2:BP2"/>
    <mergeCell ref="BM2:BN2"/>
    <mergeCell ref="BK2:BL2"/>
    <mergeCell ref="BI2:BJ2"/>
    <mergeCell ref="BG2:BH2"/>
    <mergeCell ref="AI2:AJ2"/>
    <mergeCell ref="BC2:BD2"/>
    <mergeCell ref="BA2:BB2"/>
    <mergeCell ref="AY2:AZ2"/>
    <mergeCell ref="AW2:AX2"/>
    <mergeCell ref="AU2:AV2"/>
    <mergeCell ref="C3:D3"/>
    <mergeCell ref="BE2:BF2"/>
    <mergeCell ref="K3:L3"/>
    <mergeCell ref="I3:J3"/>
    <mergeCell ref="M3:N3"/>
    <mergeCell ref="O3:P3"/>
    <mergeCell ref="AC3:AD3"/>
    <mergeCell ref="AA3:AB3"/>
    <mergeCell ref="Y3:Z3"/>
    <mergeCell ref="AM3:AN3"/>
    <mergeCell ref="W3:X3"/>
    <mergeCell ref="U3:V3"/>
    <mergeCell ref="S3:T3"/>
    <mergeCell ref="AC2:AD2"/>
    <mergeCell ref="BG3:BH3"/>
    <mergeCell ref="BI3:BJ3"/>
    <mergeCell ref="BK3:BL3"/>
    <mergeCell ref="BM3:BN3"/>
    <mergeCell ref="BO3:BP3"/>
    <mergeCell ref="BA3:BB3"/>
    <mergeCell ref="AW3:AX3"/>
    <mergeCell ref="AG3:AH3"/>
    <mergeCell ref="AE3:AF3"/>
    <mergeCell ref="BE3:BF3"/>
    <mergeCell ref="BC3:BD3"/>
    <mergeCell ref="AY3:AZ3"/>
    <mergeCell ref="AU3:AV3"/>
    <mergeCell ref="AS3:AT3"/>
    <mergeCell ref="AQ3:AR3"/>
    <mergeCell ref="AO3:AP3"/>
    <mergeCell ref="E4:F4"/>
    <mergeCell ref="G4:H4"/>
    <mergeCell ref="I4:J4"/>
    <mergeCell ref="K4:L4"/>
    <mergeCell ref="M4:N4"/>
    <mergeCell ref="O4:P4"/>
    <mergeCell ref="Q4:R4"/>
    <mergeCell ref="AK3:AL3"/>
    <mergeCell ref="AI3:AJ3"/>
    <mergeCell ref="AA4:AB4"/>
    <mergeCell ref="AC4:AD4"/>
    <mergeCell ref="AE4:AF4"/>
    <mergeCell ref="AG4:AH4"/>
    <mergeCell ref="AI4:AJ4"/>
    <mergeCell ref="B1:B3"/>
    <mergeCell ref="G40:H40"/>
    <mergeCell ref="E40:F40"/>
    <mergeCell ref="C40:D40"/>
    <mergeCell ref="Y40:Z40"/>
    <mergeCell ref="W40:X40"/>
    <mergeCell ref="BA4:BB4"/>
    <mergeCell ref="BC4:BD4"/>
    <mergeCell ref="AK4:AL4"/>
    <mergeCell ref="AM4:AN4"/>
    <mergeCell ref="AO4:AP4"/>
    <mergeCell ref="AQ4:AR4"/>
    <mergeCell ref="AS4:AT4"/>
    <mergeCell ref="Q3:R3"/>
    <mergeCell ref="G3:H3"/>
    <mergeCell ref="E3:F3"/>
    <mergeCell ref="AU4:AV4"/>
    <mergeCell ref="AW4:AX4"/>
    <mergeCell ref="AY4:AZ4"/>
    <mergeCell ref="S4:T4"/>
    <mergeCell ref="U4:V4"/>
    <mergeCell ref="W4:X4"/>
    <mergeCell ref="Y4:Z4"/>
    <mergeCell ref="C4:D4"/>
    <mergeCell ref="I40:J40"/>
    <mergeCell ref="AG40:AH40"/>
    <mergeCell ref="AE40:AF40"/>
    <mergeCell ref="BE4:BF4"/>
    <mergeCell ref="BG4:BH4"/>
    <mergeCell ref="BI4:BJ4"/>
    <mergeCell ref="BC40:BD40"/>
    <mergeCell ref="BA40:BB40"/>
    <mergeCell ref="AY40:AZ40"/>
    <mergeCell ref="AW40:AX40"/>
    <mergeCell ref="U40:V40"/>
    <mergeCell ref="S40:T40"/>
    <mergeCell ref="Q40:R40"/>
    <mergeCell ref="O40:P40"/>
    <mergeCell ref="M40:N40"/>
    <mergeCell ref="K40:L40"/>
    <mergeCell ref="AM40:AN40"/>
    <mergeCell ref="AK40:AL40"/>
    <mergeCell ref="AI40:AJ40"/>
    <mergeCell ref="BO40:BP40"/>
    <mergeCell ref="BM40:BN40"/>
    <mergeCell ref="BK40:BL40"/>
    <mergeCell ref="BI40:BJ40"/>
    <mergeCell ref="BG40:BH40"/>
    <mergeCell ref="BE40:BF40"/>
    <mergeCell ref="BK4:BL4"/>
    <mergeCell ref="BM4:BN4"/>
    <mergeCell ref="K41:L41"/>
    <mergeCell ref="BI41:BJ41"/>
    <mergeCell ref="BG41:BH41"/>
    <mergeCell ref="BE41:BF41"/>
    <mergeCell ref="BC41:BD41"/>
    <mergeCell ref="AU41:AV41"/>
    <mergeCell ref="AI41:AJ41"/>
    <mergeCell ref="AG41:AH41"/>
    <mergeCell ref="AC40:AD40"/>
    <mergeCell ref="AA40:AB40"/>
    <mergeCell ref="AU40:AV40"/>
    <mergeCell ref="AS40:AT40"/>
    <mergeCell ref="AQ40:AR40"/>
    <mergeCell ref="AO40:AP40"/>
    <mergeCell ref="BO4:BP4"/>
  </mergeCells>
  <pageMargins left="0.7" right="0.7" top="0.75" bottom="0.75" header="0.3" footer="0.3"/>
  <pageSetup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CoC Scorecard Results</vt:lpstr>
    </vt:vector>
  </TitlesOfParts>
  <Company>Medilodge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jhummer</dc:creator>
  <cp:lastModifiedBy>Boyang Zhang</cp:lastModifiedBy>
  <dcterms:created xsi:type="dcterms:W3CDTF">2019-08-22T18:53:07Z</dcterms:created>
  <dcterms:modified xsi:type="dcterms:W3CDTF">2019-08-26T18:51:49Z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